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'Individuale'!$A$3:$I$77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<sst xmlns="http://schemas.openxmlformats.org/spreadsheetml/2006/main" count="277" uniqueCount="162">
  <si>
    <t>DREAM TEAM ROMA</t>
  </si>
  <si>
    <t>B</t>
  </si>
  <si>
    <t>ROBERTO SACCHI</t>
  </si>
  <si>
    <t>C</t>
  </si>
  <si>
    <t xml:space="preserve">G.P. ATLETICA  FALERIA </t>
  </si>
  <si>
    <t>A</t>
  </si>
  <si>
    <t>SIMONE VINCENZONI</t>
  </si>
  <si>
    <t>SANDRO BARTOLLINI</t>
  </si>
  <si>
    <t>E</t>
  </si>
  <si>
    <t>MARCO CAVALLUCCI</t>
  </si>
  <si>
    <t>CITTADUCALE RUNNERS CLUB</t>
  </si>
  <si>
    <t>D</t>
  </si>
  <si>
    <t>A.S.D. AMATORI PODISTICA TERNI</t>
  </si>
  <si>
    <t>G.S.A. ATLETICA INSIEME</t>
  </si>
  <si>
    <t>SERGIO LITI</t>
  </si>
  <si>
    <t>MARIO SERPI</t>
  </si>
  <si>
    <t>FF.GG. SIMONI</t>
  </si>
  <si>
    <t>F</t>
  </si>
  <si>
    <t>GRETA GUIDI</t>
  </si>
  <si>
    <t>M</t>
  </si>
  <si>
    <t>MAURO TRAVAGLINI</t>
  </si>
  <si>
    <t>MARINO BESTIACO</t>
  </si>
  <si>
    <t>G</t>
  </si>
  <si>
    <t>ROMA ROAD RUNNERS CLUB</t>
  </si>
  <si>
    <t>ATL. FIANO  ROMANO</t>
  </si>
  <si>
    <t>PIERA SCARSELLA</t>
  </si>
  <si>
    <t>G.S.CAT SPORT ROMA</t>
  </si>
  <si>
    <t>R</t>
  </si>
  <si>
    <t>G.S. AMLETO MONTI TERNI</t>
  </si>
  <si>
    <t>RUNNERS RIETI</t>
  </si>
  <si>
    <t>FREE RUNNERS   LARIANO</t>
  </si>
  <si>
    <t>I</t>
  </si>
  <si>
    <t>ZERVOS THI KIM THU</t>
  </si>
  <si>
    <t>O</t>
  </si>
  <si>
    <t>Q</t>
  </si>
  <si>
    <t>ANTONIO DEL CIELLO</t>
  </si>
  <si>
    <t>G.S. CAT SPORT ROMA</t>
  </si>
  <si>
    <t>H</t>
  </si>
  <si>
    <t>FILIBERTO PARIS</t>
  </si>
  <si>
    <t>CA.RI.RI.</t>
  </si>
  <si>
    <t>ANDREA BRIZI</t>
  </si>
  <si>
    <t>ATLETICA VITA</t>
  </si>
  <si>
    <t>SILVIO FALCHI</t>
  </si>
  <si>
    <t>ANGELO SCOPPETTUOLO</t>
  </si>
  <si>
    <t>G.P.ATLETICA FALERIA</t>
  </si>
  <si>
    <t>DOMENICO MANCINI</t>
  </si>
  <si>
    <t>SIMONE MARGARITA</t>
  </si>
  <si>
    <t>STUDENTESCA CASSA di RISPARMIO di RIETI</t>
  </si>
  <si>
    <t>P</t>
  </si>
  <si>
    <t>RUNNERS  RIETI</t>
  </si>
  <si>
    <t>A.S.D. FFM</t>
  </si>
  <si>
    <t>ELISABETTA CAPUANI</t>
  </si>
  <si>
    <t>G.S.MEO PATACCA</t>
  </si>
  <si>
    <t>FEDERICO VEROLI</t>
  </si>
  <si>
    <t>MAURIZIO FILESI</t>
  </si>
  <si>
    <t>LINA TARTAMELLI</t>
  </si>
  <si>
    <t>S</t>
  </si>
  <si>
    <t>ATL.MYRICAE TERNI</t>
  </si>
  <si>
    <t>PODISTICA SOLIDARIETA'</t>
  </si>
  <si>
    <t>LORENA SCONOCCHIA</t>
  </si>
  <si>
    <t>RENZO SCONOCCHIA</t>
  </si>
  <si>
    <t>A.S.D. PODISTICA  SOLIDARIETA'</t>
  </si>
  <si>
    <t>RIFONDAZIONE  PODISTICA</t>
  </si>
  <si>
    <t>A.S.D. PODISTICA OSTIA</t>
  </si>
  <si>
    <t>GIANNI PAONE</t>
  </si>
  <si>
    <t>ADRIANO BRANDONI</t>
  </si>
  <si>
    <t>BENITO RAPALI</t>
  </si>
  <si>
    <t>GIOVANNI MANNETTI</t>
  </si>
  <si>
    <t>GIUSEPPE COLANGELI</t>
  </si>
  <si>
    <t>PATRIZIA SANTARELLI</t>
  </si>
  <si>
    <t>RENATO MUCCIARELLI</t>
  </si>
  <si>
    <t>MAURIZIO CALCERANO</t>
  </si>
  <si>
    <t>CAROLINA AGABITI</t>
  </si>
  <si>
    <t>MICHELE CONSAMARO</t>
  </si>
  <si>
    <t>LAURA CAMMARATA</t>
  </si>
  <si>
    <t>BRUNO MOZZETTI</t>
  </si>
  <si>
    <t>GIANLUIGI ANTONINI</t>
  </si>
  <si>
    <t>ROBERTO GIANNINI</t>
  </si>
  <si>
    <t>L</t>
  </si>
  <si>
    <t>UISP VERZARI C.V.A. TREVI</t>
  </si>
  <si>
    <t>A.S. RUNNERS SANGEMINI</t>
  </si>
  <si>
    <t>S.S. LAZIO ATLETICA</t>
  </si>
  <si>
    <t>A.S.D. ALBATROS  ROMA</t>
  </si>
  <si>
    <t>CASSA RISPARMIO RIETI</t>
  </si>
  <si>
    <t>ANNA BABY RUNNERS  CIVITAVECCHIA</t>
  </si>
  <si>
    <t>ATLETICA  CASTELLO SORA</t>
  </si>
  <si>
    <t>A.S.D. BOVILLE  PODISTICA</t>
  </si>
  <si>
    <t>ATL. MYRICAE  TERNI</t>
  </si>
  <si>
    <t>RIETI IN CORSA</t>
  </si>
  <si>
    <t>AMATORI PODISTICA TERNI</t>
  </si>
  <si>
    <t>A.S.D AMATORI  VILLA PAMPHILI</t>
  </si>
  <si>
    <t>A.S.D AMATORI VILLA PAMPHILI</t>
  </si>
  <si>
    <t>ATLETICA  INSIEME</t>
  </si>
  <si>
    <t>G.S.O. S. LUIGI PANDINO</t>
  </si>
  <si>
    <t>A.S.D. PODISTICA  OSTIA</t>
  </si>
  <si>
    <t>RUNNERS CLUB  ANAGNI</t>
  </si>
  <si>
    <t>GIUSEPPE FRANCHI</t>
  </si>
  <si>
    <t>LUCIO MANCINELLI</t>
  </si>
  <si>
    <t>STEFANO TRUCCHIA</t>
  </si>
  <si>
    <t>GIOVANNI GOLVELLI</t>
  </si>
  <si>
    <t>MARCO VESCARELLI</t>
  </si>
  <si>
    <t>PIETRO SORGI</t>
  </si>
  <si>
    <t>GIUSEPPE PALERMO</t>
  </si>
  <si>
    <t>Labro (RI) Italia - Sabato 18/04/2009</t>
  </si>
  <si>
    <t>Corri a Labro - Runner Rieti Tour 1ª edizione 4ª prova</t>
  </si>
  <si>
    <t>MESIAS CADME PARRA</t>
  </si>
  <si>
    <t>FABIO CAPOTOSTI</t>
  </si>
  <si>
    <t>A.S.D.  ATHLETIC  TERNI</t>
  </si>
  <si>
    <t>PODISTICA  CLT  TERNI</t>
  </si>
  <si>
    <t>ATL. POMEZIA  MEDIOLANUM</t>
  </si>
  <si>
    <t>G.P. ATLETICA  FALERIA</t>
  </si>
  <si>
    <t>A.S.D. FIAMME CREMISI</t>
  </si>
  <si>
    <t>A.S.  RUNNERS  SANGEMINI</t>
  </si>
  <si>
    <t xml:space="preserve">RIFONDAZIONE PODISTICA </t>
  </si>
  <si>
    <t>A.S.D. G.S. AMLETO MONTI TERNI</t>
  </si>
  <si>
    <t>A.S.D. AMATORI PODISTICA  TERNI</t>
  </si>
  <si>
    <t>A.S.D. AMATORI ATLETICA POMEZIA</t>
  </si>
  <si>
    <t>A.S.D. ATHLETIC TERNI</t>
  </si>
  <si>
    <t>G.S. VILLA DE SANCTIS</t>
  </si>
  <si>
    <t>A.S.D. ASTERIX  MORLUPO</t>
  </si>
  <si>
    <t>ATL. VITA</t>
  </si>
  <si>
    <t>PODISTICA INTERAMNA</t>
  </si>
  <si>
    <t>ATL.  FIANO ROMANO</t>
  </si>
  <si>
    <t>A.S.  RUNNERS  RIETI</t>
  </si>
  <si>
    <t>FRANCESCO CORSETTI</t>
  </si>
  <si>
    <t>EMANUELE DE MEIS</t>
  </si>
  <si>
    <t>FRANCESCO DI GIULIO</t>
  </si>
  <si>
    <t>GIOVANNI DANESE</t>
  </si>
  <si>
    <t>CHRISTIAN GUIDI</t>
  </si>
  <si>
    <t>VINCENZO COLLETTI</t>
  </si>
  <si>
    <t>ROBERTO TUFANI</t>
  </si>
  <si>
    <t>GIORGIO TAZZA</t>
  </si>
  <si>
    <t>DOMENICO DE VITO</t>
  </si>
  <si>
    <t>MARCO ANGELETTI</t>
  </si>
  <si>
    <t>FABRIZIO GALIMBERTI</t>
  </si>
  <si>
    <t>NICOLA DESOGUS</t>
  </si>
  <si>
    <t>FABRIZIO CROCIONI</t>
  </si>
  <si>
    <t>GIANLUCA BOCCACCI</t>
  </si>
  <si>
    <t>ROBERTO PACCHIONI</t>
  </si>
  <si>
    <t>ELISABETTA ZERINI</t>
  </si>
  <si>
    <t>FERNANDO  MARCOZZI</t>
  </si>
  <si>
    <t>GIANMARIO FUSCO</t>
  </si>
  <si>
    <t>ALESSANDRO NEGRONI</t>
  </si>
  <si>
    <t>CARLO CANTIANI</t>
  </si>
  <si>
    <t>ROSANNA PIGNORIO</t>
  </si>
  <si>
    <t>STEFANO SABATUCCI</t>
  </si>
  <si>
    <t>GIORGIO SDRUSCIA</t>
  </si>
  <si>
    <t>MAURIZIO BELLUCCI</t>
  </si>
  <si>
    <t>GIULIO PIETRARELLI</t>
  </si>
  <si>
    <t>MILENA SCARAFONI</t>
  </si>
  <si>
    <t>MICAELA RUSU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</si>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</sst>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0" fillId="3" borderId="5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0" fillId="0" borderId="7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21" fontId="0" fillId="0" borderId="3" xfId="0" applyNumberFormat="1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21" fontId="13" fillId="0" borderId="3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" fontId="4" fillId="3" borderId="10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1" fontId="0" fillId="0" borderId="7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1">
      <pane ySplit="3" topLeftCell="BM4" activePane="bottomLeft" state="frozen"/>
      <selection pane="topLeft" activeCell="A1" sqref="A1"/>
      <selection pane="bottomLeft" activeCell="F38" sqref="F38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 thickBot="1">
      <c r="A1" s="38" t="s">
        <v>104</v>
      </c>
      <c r="B1" s="38"/>
      <c r="C1" s="38"/>
      <c r="D1" s="38"/>
      <c r="E1" s="38"/>
      <c r="F1" s="38"/>
      <c r="G1" s="39"/>
      <c r="H1" s="39"/>
      <c r="I1" s="39"/>
    </row>
    <row r="2" spans="1:9" ht="24.75" customHeight="1" thickBot="1">
      <c r="A2" s="40" t="s">
        <v>103</v>
      </c>
      <c r="B2" s="41"/>
      <c r="C2" s="41"/>
      <c r="D2" s="41"/>
      <c r="E2" s="41"/>
      <c r="F2" s="41"/>
      <c r="G2" s="42"/>
      <c r="H2" s="5" t="s">
        <v>151</v>
      </c>
      <c r="I2" s="6">
        <v>8.6</v>
      </c>
    </row>
    <row r="3" spans="1:9" ht="37.5" customHeight="1" thickBot="1">
      <c r="A3" s="15" t="s">
        <v>152</v>
      </c>
      <c r="B3" s="57" t="s">
        <v>153</v>
      </c>
      <c r="C3" s="58" t="s">
        <v>154</v>
      </c>
      <c r="D3" s="9" t="s">
        <v>155</v>
      </c>
      <c r="E3" s="10" t="s">
        <v>156</v>
      </c>
      <c r="F3" s="11" t="s">
        <v>157</v>
      </c>
      <c r="G3" s="11" t="s">
        <v>158</v>
      </c>
      <c r="H3" s="11" t="s">
        <v>159</v>
      </c>
      <c r="I3" s="12" t="s">
        <v>160</v>
      </c>
    </row>
    <row r="4" spans="1:9" s="1" customFormat="1" ht="15" customHeight="1">
      <c r="A4" s="22">
        <v>1</v>
      </c>
      <c r="B4" s="61" t="s">
        <v>96</v>
      </c>
      <c r="C4" s="62"/>
      <c r="D4" s="30" t="s">
        <v>1</v>
      </c>
      <c r="E4" s="52" t="s">
        <v>0</v>
      </c>
      <c r="F4" s="65">
        <v>0.018726851851851852</v>
      </c>
      <c r="G4" s="30" t="str">
        <f aca="true" t="shared" si="0" ref="G4:G67">TEXT(INT((HOUR(F4)*3600+MINUTE(F4)*60+SECOND(F4))/$I$2/60),"0")&amp;"."&amp;TEXT(MOD((HOUR(F4)*3600+MINUTE(F4)*60+SECOND(F4))/$I$2,60),"00")&amp;"/km"</f>
        <v>3.08/km</v>
      </c>
      <c r="H4" s="31">
        <f aca="true" t="shared" si="1" ref="H4:H31">F4-$F$4</f>
        <v>0</v>
      </c>
      <c r="I4" s="31">
        <f>F4-INDEX($F$4:$F$277,MATCH(D4,$D$4:$D$277,0))</f>
        <v>0</v>
      </c>
    </row>
    <row r="5" spans="1:9" s="1" customFormat="1" ht="15" customHeight="1">
      <c r="A5" s="16">
        <v>2</v>
      </c>
      <c r="B5" s="55" t="s">
        <v>124</v>
      </c>
      <c r="C5" s="63"/>
      <c r="D5" s="32" t="s">
        <v>5</v>
      </c>
      <c r="E5" s="53" t="s">
        <v>107</v>
      </c>
      <c r="F5" s="49">
        <v>0.019386574074074073</v>
      </c>
      <c r="G5" s="32" t="str">
        <f t="shared" si="0"/>
        <v>3.15/km</v>
      </c>
      <c r="H5" s="33">
        <f t="shared" si="1"/>
        <v>0.0006597222222222213</v>
      </c>
      <c r="I5" s="33">
        <f>F5-INDEX($F$4:$F$277,MATCH(D5,$D$4:$D$277,0))</f>
        <v>0</v>
      </c>
    </row>
    <row r="6" spans="1:9" s="1" customFormat="1" ht="15" customHeight="1">
      <c r="A6" s="16">
        <v>3</v>
      </c>
      <c r="B6" s="55" t="s">
        <v>2</v>
      </c>
      <c r="C6" s="63"/>
      <c r="D6" s="32" t="s">
        <v>3</v>
      </c>
      <c r="E6" s="53" t="s">
        <v>108</v>
      </c>
      <c r="F6" s="49">
        <v>0.01954861111111111</v>
      </c>
      <c r="G6" s="32" t="str">
        <f t="shared" si="0"/>
        <v>3.16/km</v>
      </c>
      <c r="H6" s="33">
        <f t="shared" si="1"/>
        <v>0.0008217592592592582</v>
      </c>
      <c r="I6" s="33">
        <f>F6-INDEX($F$4:$F$277,MATCH(D6,$D$4:$D$277,0))</f>
        <v>0</v>
      </c>
    </row>
    <row r="7" spans="1:9" s="1" customFormat="1" ht="15" customHeight="1">
      <c r="A7" s="16">
        <v>4</v>
      </c>
      <c r="B7" s="55" t="s">
        <v>125</v>
      </c>
      <c r="C7" s="63"/>
      <c r="D7" s="32" t="s">
        <v>5</v>
      </c>
      <c r="E7" s="53" t="s">
        <v>109</v>
      </c>
      <c r="F7" s="49">
        <v>0.019641203703703706</v>
      </c>
      <c r="G7" s="32" t="str">
        <f t="shared" si="0"/>
        <v>3.17/km</v>
      </c>
      <c r="H7" s="33">
        <f t="shared" si="1"/>
        <v>0.0009143518518518537</v>
      </c>
      <c r="I7" s="33">
        <f>F7-INDEX($F$4:$F$277,MATCH(D7,$D$4:$D$277,0))</f>
        <v>0.0002546296296296324</v>
      </c>
    </row>
    <row r="8" spans="1:9" s="1" customFormat="1" ht="15" customHeight="1">
      <c r="A8" s="16">
        <v>5</v>
      </c>
      <c r="B8" s="55" t="s">
        <v>126</v>
      </c>
      <c r="C8" s="63"/>
      <c r="D8" s="32" t="s">
        <v>3</v>
      </c>
      <c r="E8" s="53" t="s">
        <v>44</v>
      </c>
      <c r="F8" s="49">
        <v>0.01982638888888889</v>
      </c>
      <c r="G8" s="32" t="str">
        <f t="shared" si="0"/>
        <v>3.19/km</v>
      </c>
      <c r="H8" s="33">
        <f t="shared" si="1"/>
        <v>0.0010995370370370378</v>
      </c>
      <c r="I8" s="33">
        <f>F8-INDEX($F$4:$F$277,MATCH(D8,$D$4:$D$277,0))</f>
        <v>0.00027777777777777957</v>
      </c>
    </row>
    <row r="9" spans="1:9" s="1" customFormat="1" ht="15" customHeight="1">
      <c r="A9" s="16">
        <v>6</v>
      </c>
      <c r="B9" s="55" t="s">
        <v>105</v>
      </c>
      <c r="C9" s="63"/>
      <c r="D9" s="32" t="s">
        <v>5</v>
      </c>
      <c r="E9" s="53" t="s">
        <v>110</v>
      </c>
      <c r="F9" s="49">
        <v>0.019976851851851853</v>
      </c>
      <c r="G9" s="32" t="str">
        <f t="shared" si="0"/>
        <v>3.21/km</v>
      </c>
      <c r="H9" s="33">
        <f t="shared" si="1"/>
        <v>0.0012500000000000011</v>
      </c>
      <c r="I9" s="33">
        <f>F9-INDEX($F$4:$F$277,MATCH(D9,$D$4:$D$277,0))</f>
        <v>0.0005902777777777798</v>
      </c>
    </row>
    <row r="10" spans="1:9" s="1" customFormat="1" ht="15" customHeight="1">
      <c r="A10" s="16">
        <v>7</v>
      </c>
      <c r="B10" s="55" t="s">
        <v>6</v>
      </c>
      <c r="C10" s="63"/>
      <c r="D10" s="32" t="s">
        <v>1</v>
      </c>
      <c r="E10" s="53" t="s">
        <v>80</v>
      </c>
      <c r="F10" s="49">
        <v>0.020277777777777777</v>
      </c>
      <c r="G10" s="32" t="str">
        <f t="shared" si="0"/>
        <v>3.24/km</v>
      </c>
      <c r="H10" s="33">
        <f t="shared" si="1"/>
        <v>0.0015509259259259243</v>
      </c>
      <c r="I10" s="33">
        <f>F10-INDEX($F$4:$F$277,MATCH(D10,$D$4:$D$277,0))</f>
        <v>0.0015509259259259243</v>
      </c>
    </row>
    <row r="11" spans="1:9" s="1" customFormat="1" ht="15" customHeight="1">
      <c r="A11" s="16">
        <v>8</v>
      </c>
      <c r="B11" s="55" t="s">
        <v>127</v>
      </c>
      <c r="C11" s="63"/>
      <c r="D11" s="32" t="s">
        <v>5</v>
      </c>
      <c r="E11" s="53" t="s">
        <v>111</v>
      </c>
      <c r="F11" s="49">
        <v>0.020428240740740743</v>
      </c>
      <c r="G11" s="32" t="str">
        <f t="shared" si="0"/>
        <v>3.25/km</v>
      </c>
      <c r="H11" s="33">
        <f t="shared" si="1"/>
        <v>0.0017013888888888912</v>
      </c>
      <c r="I11" s="33">
        <f>F11-INDEX($F$4:$F$277,MATCH(D11,$D$4:$D$277,0))</f>
        <v>0.00104166666666667</v>
      </c>
    </row>
    <row r="12" spans="1:9" s="1" customFormat="1" ht="15" customHeight="1">
      <c r="A12" s="16">
        <v>9</v>
      </c>
      <c r="B12" s="55" t="s">
        <v>9</v>
      </c>
      <c r="C12" s="63"/>
      <c r="D12" s="32" t="s">
        <v>3</v>
      </c>
      <c r="E12" s="53" t="s">
        <v>80</v>
      </c>
      <c r="F12" s="49">
        <v>0.020671296296296295</v>
      </c>
      <c r="G12" s="32" t="str">
        <f t="shared" si="0"/>
        <v>3.28/km</v>
      </c>
      <c r="H12" s="33">
        <f t="shared" si="1"/>
        <v>0.001944444444444443</v>
      </c>
      <c r="I12" s="33">
        <f>F12-INDEX($F$4:$F$277,MATCH(D12,$D$4:$D$277,0))</f>
        <v>0.001122685185185185</v>
      </c>
    </row>
    <row r="13" spans="1:9" s="1" customFormat="1" ht="15" customHeight="1">
      <c r="A13" s="16">
        <v>10</v>
      </c>
      <c r="B13" s="55" t="s">
        <v>128</v>
      </c>
      <c r="C13" s="63"/>
      <c r="D13" s="32" t="s">
        <v>1</v>
      </c>
      <c r="E13" s="53" t="s">
        <v>112</v>
      </c>
      <c r="F13" s="49">
        <v>0.02096064814814815</v>
      </c>
      <c r="G13" s="32" t="str">
        <f t="shared" si="0"/>
        <v>3.31/km</v>
      </c>
      <c r="H13" s="33">
        <f t="shared" si="1"/>
        <v>0.0022337962962962962</v>
      </c>
      <c r="I13" s="33">
        <f>F13-INDEX($F$4:$F$277,MATCH(D13,$D$4:$D$277,0))</f>
        <v>0.0022337962962962962</v>
      </c>
    </row>
    <row r="14" spans="1:9" s="1" customFormat="1" ht="15" customHeight="1">
      <c r="A14" s="16">
        <v>11</v>
      </c>
      <c r="B14" s="55" t="s">
        <v>129</v>
      </c>
      <c r="C14" s="63"/>
      <c r="D14" s="32" t="s">
        <v>3</v>
      </c>
      <c r="E14" s="53" t="s">
        <v>10</v>
      </c>
      <c r="F14" s="49">
        <v>0.02107638888888889</v>
      </c>
      <c r="G14" s="32" t="str">
        <f t="shared" si="0"/>
        <v>3.32/km</v>
      </c>
      <c r="H14" s="33">
        <f t="shared" si="1"/>
        <v>0.002349537037037039</v>
      </c>
      <c r="I14" s="33">
        <f>F14-INDEX($F$4:$F$277,MATCH(D14,$D$4:$D$277,0))</f>
        <v>0.0015277777777777807</v>
      </c>
    </row>
    <row r="15" spans="1:9" s="1" customFormat="1" ht="15" customHeight="1">
      <c r="A15" s="16">
        <v>12</v>
      </c>
      <c r="B15" s="55" t="s">
        <v>130</v>
      </c>
      <c r="C15" s="63"/>
      <c r="D15" s="32" t="s">
        <v>1</v>
      </c>
      <c r="E15" s="53" t="s">
        <v>113</v>
      </c>
      <c r="F15" s="49">
        <v>0.021215277777777777</v>
      </c>
      <c r="G15" s="32" t="str">
        <f t="shared" si="0"/>
        <v>3.33/km</v>
      </c>
      <c r="H15" s="33">
        <f t="shared" si="1"/>
        <v>0.002488425925925925</v>
      </c>
      <c r="I15" s="33">
        <f>F15-INDEX($F$4:$F$277,MATCH(D15,$D$4:$D$277,0))</f>
        <v>0.002488425925925925</v>
      </c>
    </row>
    <row r="16" spans="1:9" s="1" customFormat="1" ht="15" customHeight="1">
      <c r="A16" s="16">
        <v>13</v>
      </c>
      <c r="B16" s="55" t="s">
        <v>7</v>
      </c>
      <c r="C16" s="63"/>
      <c r="D16" s="32" t="s">
        <v>8</v>
      </c>
      <c r="E16" s="53" t="s">
        <v>80</v>
      </c>
      <c r="F16" s="49">
        <v>0.02130787037037037</v>
      </c>
      <c r="G16" s="32" t="str">
        <f t="shared" si="0"/>
        <v>3.34/km</v>
      </c>
      <c r="H16" s="33">
        <f t="shared" si="1"/>
        <v>0.002581018518518517</v>
      </c>
      <c r="I16" s="33">
        <f>F16-INDEX($F$4:$F$277,MATCH(D16,$D$4:$D$277,0))</f>
        <v>0</v>
      </c>
    </row>
    <row r="17" spans="1:9" s="1" customFormat="1" ht="15" customHeight="1">
      <c r="A17" s="16">
        <v>14</v>
      </c>
      <c r="B17" s="55" t="s">
        <v>131</v>
      </c>
      <c r="C17" s="63"/>
      <c r="D17" s="32" t="s">
        <v>11</v>
      </c>
      <c r="E17" s="53" t="s">
        <v>80</v>
      </c>
      <c r="F17" s="49">
        <v>0.021388888888888888</v>
      </c>
      <c r="G17" s="32" t="str">
        <f t="shared" si="0"/>
        <v>3.35/km</v>
      </c>
      <c r="H17" s="33">
        <f t="shared" si="1"/>
        <v>0.0026620370370370357</v>
      </c>
      <c r="I17" s="33">
        <f>F17-INDEX($F$4:$F$277,MATCH(D17,$D$4:$D$277,0))</f>
        <v>0</v>
      </c>
    </row>
    <row r="18" spans="1:9" s="1" customFormat="1" ht="15" customHeight="1">
      <c r="A18" s="16">
        <v>15</v>
      </c>
      <c r="B18" s="55" t="s">
        <v>106</v>
      </c>
      <c r="C18" s="63"/>
      <c r="D18" s="32" t="s">
        <v>11</v>
      </c>
      <c r="E18" s="53" t="s">
        <v>114</v>
      </c>
      <c r="F18" s="49">
        <v>0.02144675925925926</v>
      </c>
      <c r="G18" s="32" t="str">
        <f t="shared" si="0"/>
        <v>3.35/km</v>
      </c>
      <c r="H18" s="33">
        <f t="shared" si="1"/>
        <v>0.002719907407407407</v>
      </c>
      <c r="I18" s="33">
        <f>F18-INDEX($F$4:$F$277,MATCH(D18,$D$4:$D$277,0))</f>
        <v>5.787037037037132E-05</v>
      </c>
    </row>
    <row r="19" spans="1:9" s="1" customFormat="1" ht="15" customHeight="1">
      <c r="A19" s="16">
        <v>16</v>
      </c>
      <c r="B19" s="55" t="s">
        <v>15</v>
      </c>
      <c r="C19" s="63"/>
      <c r="D19" s="32" t="s">
        <v>17</v>
      </c>
      <c r="E19" s="53" t="s">
        <v>16</v>
      </c>
      <c r="F19" s="49">
        <v>0.02152777777777778</v>
      </c>
      <c r="G19" s="32" t="str">
        <f t="shared" si="0"/>
        <v>3.36/km</v>
      </c>
      <c r="H19" s="33">
        <f t="shared" si="1"/>
        <v>0.002800925925925929</v>
      </c>
      <c r="I19" s="33">
        <f>F19-INDEX($F$4:$F$277,MATCH(D19,$D$4:$D$277,0))</f>
        <v>0</v>
      </c>
    </row>
    <row r="20" spans="1:9" s="1" customFormat="1" ht="15" customHeight="1">
      <c r="A20" s="16">
        <v>17</v>
      </c>
      <c r="B20" s="55" t="s">
        <v>97</v>
      </c>
      <c r="C20" s="63"/>
      <c r="D20" s="32" t="s">
        <v>1</v>
      </c>
      <c r="E20" s="53" t="s">
        <v>115</v>
      </c>
      <c r="F20" s="49">
        <v>0.02193287037037037</v>
      </c>
      <c r="G20" s="32" t="str">
        <f t="shared" si="0"/>
        <v>3.40/km</v>
      </c>
      <c r="H20" s="33">
        <f t="shared" si="1"/>
        <v>0.0032060185185185178</v>
      </c>
      <c r="I20" s="33">
        <f>F20-INDEX($F$4:$F$277,MATCH(D20,$D$4:$D$277,0))</f>
        <v>0.0032060185185185178</v>
      </c>
    </row>
    <row r="21" spans="1:9" s="1" customFormat="1" ht="15" customHeight="1">
      <c r="A21" s="16">
        <v>18</v>
      </c>
      <c r="B21" s="55" t="s">
        <v>64</v>
      </c>
      <c r="C21" s="63"/>
      <c r="D21" s="32" t="s">
        <v>17</v>
      </c>
      <c r="E21" s="53" t="s">
        <v>81</v>
      </c>
      <c r="F21" s="49">
        <v>0.022037037037037036</v>
      </c>
      <c r="G21" s="32" t="str">
        <f t="shared" si="0"/>
        <v>3.41/km</v>
      </c>
      <c r="H21" s="33">
        <f t="shared" si="1"/>
        <v>0.0033101851851851834</v>
      </c>
      <c r="I21" s="33">
        <f>F21-INDEX($F$4:$F$277,MATCH(D21,$D$4:$D$277,0))</f>
        <v>0.0005092592592592544</v>
      </c>
    </row>
    <row r="22" spans="1:9" s="1" customFormat="1" ht="15" customHeight="1">
      <c r="A22" s="16">
        <v>19</v>
      </c>
      <c r="B22" s="55" t="s">
        <v>14</v>
      </c>
      <c r="C22" s="63"/>
      <c r="D22" s="32" t="s">
        <v>11</v>
      </c>
      <c r="E22" s="53" t="s">
        <v>80</v>
      </c>
      <c r="F22" s="49">
        <v>0.02217592592592593</v>
      </c>
      <c r="G22" s="32" t="str">
        <f t="shared" si="0"/>
        <v>3.43/km</v>
      </c>
      <c r="H22" s="33">
        <f t="shared" si="1"/>
        <v>0.0034490740740740766</v>
      </c>
      <c r="I22" s="33">
        <f>F22-INDEX($F$4:$F$277,MATCH(D22,$D$4:$D$277,0))</f>
        <v>0.000787037037037041</v>
      </c>
    </row>
    <row r="23" spans="1:9" s="1" customFormat="1" ht="15" customHeight="1">
      <c r="A23" s="16">
        <v>20</v>
      </c>
      <c r="B23" s="55" t="s">
        <v>20</v>
      </c>
      <c r="C23" s="63"/>
      <c r="D23" s="32" t="s">
        <v>3</v>
      </c>
      <c r="E23" s="53" t="s">
        <v>4</v>
      </c>
      <c r="F23" s="49">
        <v>0.02217592592592593</v>
      </c>
      <c r="G23" s="32" t="str">
        <f t="shared" si="0"/>
        <v>3.43/km</v>
      </c>
      <c r="H23" s="33">
        <f t="shared" si="1"/>
        <v>0.0034490740740740766</v>
      </c>
      <c r="I23" s="33">
        <f>F23-INDEX($F$4:$F$277,MATCH(D23,$D$4:$D$277,0))</f>
        <v>0.0026273148148148184</v>
      </c>
    </row>
    <row r="24" spans="1:9" s="1" customFormat="1" ht="15" customHeight="1">
      <c r="A24" s="16">
        <v>21</v>
      </c>
      <c r="B24" s="55" t="s">
        <v>98</v>
      </c>
      <c r="C24" s="63"/>
      <c r="D24" s="32" t="s">
        <v>8</v>
      </c>
      <c r="E24" s="53" t="s">
        <v>86</v>
      </c>
      <c r="F24" s="49">
        <v>0.022303240740740738</v>
      </c>
      <c r="G24" s="32" t="str">
        <f t="shared" si="0"/>
        <v>3.44/km</v>
      </c>
      <c r="H24" s="33">
        <f t="shared" si="1"/>
        <v>0.003576388888888886</v>
      </c>
      <c r="I24" s="33">
        <f>F24-INDEX($F$4:$F$277,MATCH(D24,$D$4:$D$277,0))</f>
        <v>0.0009953703703703687</v>
      </c>
    </row>
    <row r="25" spans="1:9" s="1" customFormat="1" ht="15" customHeight="1">
      <c r="A25" s="16">
        <v>22</v>
      </c>
      <c r="B25" s="55" t="s">
        <v>132</v>
      </c>
      <c r="C25" s="63"/>
      <c r="D25" s="32" t="s">
        <v>1</v>
      </c>
      <c r="E25" s="53" t="s">
        <v>116</v>
      </c>
      <c r="F25" s="49">
        <v>0.022326388888888885</v>
      </c>
      <c r="G25" s="32" t="str">
        <f t="shared" si="0"/>
        <v>3.44/km</v>
      </c>
      <c r="H25" s="33">
        <f t="shared" si="1"/>
        <v>0.003599537037037033</v>
      </c>
      <c r="I25" s="33">
        <f>F25-INDEX($F$4:$F$277,MATCH(D25,$D$4:$D$277,0))</f>
        <v>0.003599537037037033</v>
      </c>
    </row>
    <row r="26" spans="1:9" s="1" customFormat="1" ht="15" customHeight="1">
      <c r="A26" s="16">
        <v>23</v>
      </c>
      <c r="B26" s="55" t="s">
        <v>18</v>
      </c>
      <c r="C26" s="63"/>
      <c r="D26" s="32" t="s">
        <v>19</v>
      </c>
      <c r="E26" s="53" t="s">
        <v>80</v>
      </c>
      <c r="F26" s="49">
        <v>0.022662037037037036</v>
      </c>
      <c r="G26" s="32" t="str">
        <f t="shared" si="0"/>
        <v>3.48/km</v>
      </c>
      <c r="H26" s="33">
        <f t="shared" si="1"/>
        <v>0.003935185185185184</v>
      </c>
      <c r="I26" s="33">
        <f>F26-INDEX($F$4:$F$277,MATCH(D26,$D$4:$D$277,0))</f>
        <v>0</v>
      </c>
    </row>
    <row r="27" spans="1:9" s="2" customFormat="1" ht="15" customHeight="1">
      <c r="A27" s="16">
        <v>24</v>
      </c>
      <c r="B27" s="55" t="s">
        <v>133</v>
      </c>
      <c r="C27" s="63"/>
      <c r="D27" s="32" t="s">
        <v>1</v>
      </c>
      <c r="E27" s="53" t="s">
        <v>117</v>
      </c>
      <c r="F27" s="49">
        <v>0.0227662037037037</v>
      </c>
      <c r="G27" s="32" t="str">
        <f t="shared" si="0"/>
        <v>3.49/km</v>
      </c>
      <c r="H27" s="33">
        <f t="shared" si="1"/>
        <v>0.0040393518518518495</v>
      </c>
      <c r="I27" s="33">
        <f>F27-INDEX($F$4:$F$277,MATCH(D27,$D$4:$D$277,0))</f>
        <v>0.0040393518518518495</v>
      </c>
    </row>
    <row r="28" spans="1:9" s="1" customFormat="1" ht="15" customHeight="1">
      <c r="A28" s="23">
        <v>25</v>
      </c>
      <c r="B28" s="59" t="s">
        <v>134</v>
      </c>
      <c r="C28" s="66"/>
      <c r="D28" s="36" t="s">
        <v>3</v>
      </c>
      <c r="E28" s="60" t="s">
        <v>58</v>
      </c>
      <c r="F28" s="51">
        <v>0.023078703703703702</v>
      </c>
      <c r="G28" s="36" t="str">
        <f t="shared" si="0"/>
        <v>3.52/km</v>
      </c>
      <c r="H28" s="37">
        <f t="shared" si="1"/>
        <v>0.00435185185185185</v>
      </c>
      <c r="I28" s="37">
        <f>F28-INDEX($F$4:$F$277,MATCH(D28,$D$4:$D$277,0))</f>
        <v>0.0035300925925925916</v>
      </c>
    </row>
    <row r="29" spans="1:9" s="1" customFormat="1" ht="15" customHeight="1">
      <c r="A29" s="16">
        <v>26</v>
      </c>
      <c r="B29" s="55" t="s">
        <v>21</v>
      </c>
      <c r="C29" s="63"/>
      <c r="D29" s="32" t="s">
        <v>17</v>
      </c>
      <c r="E29" s="53" t="s">
        <v>13</v>
      </c>
      <c r="F29" s="49">
        <v>0.02310185185185185</v>
      </c>
      <c r="G29" s="32" t="str">
        <f t="shared" si="0"/>
        <v>3.52/km</v>
      </c>
      <c r="H29" s="33">
        <f t="shared" si="1"/>
        <v>0.004374999999999997</v>
      </c>
      <c r="I29" s="33">
        <f>F29-INDEX($F$4:$F$277,MATCH(D29,$D$4:$D$277,0))</f>
        <v>0.001574074074074068</v>
      </c>
    </row>
    <row r="30" spans="1:9" s="1" customFormat="1" ht="15" customHeight="1">
      <c r="A30" s="16">
        <v>27</v>
      </c>
      <c r="B30" s="55" t="s">
        <v>100</v>
      </c>
      <c r="C30" s="63"/>
      <c r="D30" s="32" t="s">
        <v>3</v>
      </c>
      <c r="E30" s="53" t="s">
        <v>87</v>
      </c>
      <c r="F30" s="49">
        <v>0.023252314814814812</v>
      </c>
      <c r="G30" s="32" t="str">
        <f t="shared" si="0"/>
        <v>3.54/km</v>
      </c>
      <c r="H30" s="33">
        <f t="shared" si="1"/>
        <v>0.00452546296296296</v>
      </c>
      <c r="I30" s="33">
        <f>F30-INDEX($F$4:$F$277,MATCH(D30,$D$4:$D$277,0))</f>
        <v>0.003703703703703702</v>
      </c>
    </row>
    <row r="31" spans="1:9" s="1" customFormat="1" ht="15" customHeight="1">
      <c r="A31" s="23">
        <v>28</v>
      </c>
      <c r="B31" s="59" t="s">
        <v>135</v>
      </c>
      <c r="C31" s="66"/>
      <c r="D31" s="36" t="s">
        <v>5</v>
      </c>
      <c r="E31" s="60" t="s">
        <v>58</v>
      </c>
      <c r="F31" s="51">
        <v>0.023391203703703702</v>
      </c>
      <c r="G31" s="36" t="str">
        <f t="shared" si="0"/>
        <v>3.55/km</v>
      </c>
      <c r="H31" s="37">
        <f t="shared" si="1"/>
        <v>0.00466435185185185</v>
      </c>
      <c r="I31" s="37">
        <f>F31-INDEX($F$4:$F$277,MATCH(D31,$D$4:$D$277,0))</f>
        <v>0.004004629629629629</v>
      </c>
    </row>
    <row r="32" spans="1:9" s="1" customFormat="1" ht="15" customHeight="1">
      <c r="A32" s="16">
        <v>29</v>
      </c>
      <c r="B32" s="55" t="s">
        <v>136</v>
      </c>
      <c r="C32" s="63"/>
      <c r="D32" s="32" t="s">
        <v>1</v>
      </c>
      <c r="E32" s="53" t="s">
        <v>108</v>
      </c>
      <c r="F32" s="49">
        <v>0.023668981481481485</v>
      </c>
      <c r="G32" s="32" t="str">
        <f t="shared" si="0"/>
        <v>3.58/km</v>
      </c>
      <c r="H32" s="33">
        <f aca="true" t="shared" si="2" ref="H32:H52">F32-$F$4</f>
        <v>0.004942129629629633</v>
      </c>
      <c r="I32" s="33">
        <f>F32-INDEX($F$4:$F$277,MATCH(D32,$D$4:$D$277,0))</f>
        <v>0.004942129629629633</v>
      </c>
    </row>
    <row r="33" spans="1:9" s="1" customFormat="1" ht="15" customHeight="1">
      <c r="A33" s="16">
        <v>30</v>
      </c>
      <c r="B33" s="55" t="s">
        <v>65</v>
      </c>
      <c r="C33" s="63"/>
      <c r="D33" s="32" t="s">
        <v>11</v>
      </c>
      <c r="E33" s="53" t="s">
        <v>24</v>
      </c>
      <c r="F33" s="49">
        <v>0.023703703703703703</v>
      </c>
      <c r="G33" s="32" t="str">
        <f t="shared" si="0"/>
        <v>3.58/km</v>
      </c>
      <c r="H33" s="33">
        <f t="shared" si="2"/>
        <v>0.00497685185185185</v>
      </c>
      <c r="I33" s="33">
        <f>F33-INDEX($F$4:$F$277,MATCH(D33,$D$4:$D$277,0))</f>
        <v>0.0023148148148148147</v>
      </c>
    </row>
    <row r="34" spans="1:9" s="1" customFormat="1" ht="15" customHeight="1">
      <c r="A34" s="16">
        <v>31</v>
      </c>
      <c r="B34" s="55" t="s">
        <v>137</v>
      </c>
      <c r="C34" s="63"/>
      <c r="D34" s="32" t="s">
        <v>5</v>
      </c>
      <c r="E34" s="53" t="s">
        <v>28</v>
      </c>
      <c r="F34" s="49">
        <v>0.023923611111111114</v>
      </c>
      <c r="G34" s="32" t="str">
        <f t="shared" si="0"/>
        <v>4.00/km</v>
      </c>
      <c r="H34" s="33">
        <f t="shared" si="2"/>
        <v>0.005196759259259262</v>
      </c>
      <c r="I34" s="33">
        <f>F34-INDEX($F$4:$F$277,MATCH(D34,$D$4:$D$277,0))</f>
        <v>0.004537037037037041</v>
      </c>
    </row>
    <row r="35" spans="1:9" s="1" customFormat="1" ht="15" customHeight="1">
      <c r="A35" s="23">
        <v>32</v>
      </c>
      <c r="B35" s="59" t="s">
        <v>99</v>
      </c>
      <c r="C35" s="66"/>
      <c r="D35" s="36" t="s">
        <v>17</v>
      </c>
      <c r="E35" s="60" t="s">
        <v>58</v>
      </c>
      <c r="F35" s="51">
        <v>0.024120370370370372</v>
      </c>
      <c r="G35" s="36" t="str">
        <f t="shared" si="0"/>
        <v>4.02/km</v>
      </c>
      <c r="H35" s="37">
        <f t="shared" si="2"/>
        <v>0.00539351851851852</v>
      </c>
      <c r="I35" s="37">
        <f>F35-INDEX($F$4:$F$277,MATCH(D35,$D$4:$D$277,0))</f>
        <v>0.002592592592592591</v>
      </c>
    </row>
    <row r="36" spans="1:9" s="1" customFormat="1" ht="15" customHeight="1">
      <c r="A36" s="16">
        <v>33</v>
      </c>
      <c r="B36" s="55" t="s">
        <v>138</v>
      </c>
      <c r="C36" s="63"/>
      <c r="D36" s="32" t="s">
        <v>3</v>
      </c>
      <c r="E36" s="53" t="s">
        <v>118</v>
      </c>
      <c r="F36" s="49">
        <v>0.024305555555555556</v>
      </c>
      <c r="G36" s="32" t="str">
        <f t="shared" si="0"/>
        <v>4.04/km</v>
      </c>
      <c r="H36" s="33">
        <f t="shared" si="2"/>
        <v>0.005578703703703704</v>
      </c>
      <c r="I36" s="33">
        <f>F36-INDEX($F$4:$F$277,MATCH(D36,$D$4:$D$277,0))</f>
        <v>0.004756944444444446</v>
      </c>
    </row>
    <row r="37" spans="1:9" s="1" customFormat="1" ht="15" customHeight="1">
      <c r="A37" s="16">
        <v>34</v>
      </c>
      <c r="B37" s="55" t="s">
        <v>139</v>
      </c>
      <c r="C37" s="63"/>
      <c r="D37" s="32" t="s">
        <v>19</v>
      </c>
      <c r="E37" s="53" t="s">
        <v>80</v>
      </c>
      <c r="F37" s="49">
        <v>0.024444444444444446</v>
      </c>
      <c r="G37" s="32" t="str">
        <f t="shared" si="0"/>
        <v>4.06/km</v>
      </c>
      <c r="H37" s="33">
        <f t="shared" si="2"/>
        <v>0.0057175925925925936</v>
      </c>
      <c r="I37" s="33">
        <f>F37-INDEX($F$4:$F$277,MATCH(D37,$D$4:$D$277,0))</f>
        <v>0.0017824074074074096</v>
      </c>
    </row>
    <row r="38" spans="1:9" s="1" customFormat="1" ht="15" customHeight="1">
      <c r="A38" s="16">
        <v>35</v>
      </c>
      <c r="B38" s="55" t="s">
        <v>140</v>
      </c>
      <c r="C38" s="63"/>
      <c r="D38" s="32" t="s">
        <v>8</v>
      </c>
      <c r="E38" s="53" t="s">
        <v>119</v>
      </c>
      <c r="F38" s="49">
        <v>0.02459490740740741</v>
      </c>
      <c r="G38" s="32" t="str">
        <f t="shared" si="0"/>
        <v>4.07/km</v>
      </c>
      <c r="H38" s="33">
        <f t="shared" si="2"/>
        <v>0.005868055555555557</v>
      </c>
      <c r="I38" s="33">
        <f>F38-INDEX($F$4:$F$277,MATCH(D38,$D$4:$D$277,0))</f>
        <v>0.0032870370370370397</v>
      </c>
    </row>
    <row r="39" spans="1:9" s="1" customFormat="1" ht="15" customHeight="1">
      <c r="A39" s="16">
        <v>36</v>
      </c>
      <c r="B39" s="55" t="s">
        <v>66</v>
      </c>
      <c r="C39" s="63"/>
      <c r="D39" s="32" t="s">
        <v>31</v>
      </c>
      <c r="E39" s="53" t="s">
        <v>30</v>
      </c>
      <c r="F39" s="49">
        <v>0.025023148148148145</v>
      </c>
      <c r="G39" s="32" t="str">
        <f t="shared" si="0"/>
        <v>4.11/km</v>
      </c>
      <c r="H39" s="33">
        <f t="shared" si="2"/>
        <v>0.006296296296296293</v>
      </c>
      <c r="I39" s="33">
        <f>F39-INDEX($F$4:$F$277,MATCH(D39,$D$4:$D$277,0))</f>
        <v>0</v>
      </c>
    </row>
    <row r="40" spans="1:9" s="1" customFormat="1" ht="15" customHeight="1">
      <c r="A40" s="16">
        <v>37</v>
      </c>
      <c r="B40" s="55" t="s">
        <v>25</v>
      </c>
      <c r="C40" s="63"/>
      <c r="D40" s="32" t="s">
        <v>27</v>
      </c>
      <c r="E40" s="53" t="s">
        <v>26</v>
      </c>
      <c r="F40" s="49">
        <v>0.025023148148148145</v>
      </c>
      <c r="G40" s="32" t="str">
        <f t="shared" si="0"/>
        <v>4.11/km</v>
      </c>
      <c r="H40" s="33">
        <f t="shared" si="2"/>
        <v>0.006296296296296293</v>
      </c>
      <c r="I40" s="33">
        <f>F40-INDEX($F$4:$F$277,MATCH(D40,$D$4:$D$277,0))</f>
        <v>0</v>
      </c>
    </row>
    <row r="41" spans="1:9" s="1" customFormat="1" ht="15" customHeight="1">
      <c r="A41" s="16">
        <v>38</v>
      </c>
      <c r="B41" s="55" t="s">
        <v>67</v>
      </c>
      <c r="C41" s="63"/>
      <c r="D41" s="32" t="s">
        <v>8</v>
      </c>
      <c r="E41" s="53" t="s">
        <v>90</v>
      </c>
      <c r="F41" s="49">
        <v>0.025057870370370373</v>
      </c>
      <c r="G41" s="32" t="str">
        <f t="shared" si="0"/>
        <v>4.12/km</v>
      </c>
      <c r="H41" s="33">
        <f t="shared" si="2"/>
        <v>0.0063310185185185205</v>
      </c>
      <c r="I41" s="33">
        <f>F41-INDEX($F$4:$F$277,MATCH(D41,$D$4:$D$277,0))</f>
        <v>0.0037500000000000033</v>
      </c>
    </row>
    <row r="42" spans="1:9" s="1" customFormat="1" ht="15" customHeight="1">
      <c r="A42" s="16">
        <v>39</v>
      </c>
      <c r="B42" s="55" t="s">
        <v>101</v>
      </c>
      <c r="C42" s="63"/>
      <c r="D42" s="32" t="s">
        <v>11</v>
      </c>
      <c r="E42" s="53" t="s">
        <v>29</v>
      </c>
      <c r="F42" s="49">
        <v>0.02511574074074074</v>
      </c>
      <c r="G42" s="32" t="str">
        <f t="shared" si="0"/>
        <v>4.12/km</v>
      </c>
      <c r="H42" s="33">
        <f t="shared" si="2"/>
        <v>0.006388888888888888</v>
      </c>
      <c r="I42" s="33">
        <f>F42-INDEX($F$4:$F$277,MATCH(D42,$D$4:$D$277,0))</f>
        <v>0.0037268518518518527</v>
      </c>
    </row>
    <row r="43" spans="1:9" s="1" customFormat="1" ht="15" customHeight="1">
      <c r="A43" s="16">
        <v>40</v>
      </c>
      <c r="B43" s="55" t="s">
        <v>141</v>
      </c>
      <c r="C43" s="63"/>
      <c r="D43" s="32" t="s">
        <v>17</v>
      </c>
      <c r="E43" s="53" t="s">
        <v>108</v>
      </c>
      <c r="F43" s="49">
        <v>0.02516203703703704</v>
      </c>
      <c r="G43" s="32" t="str">
        <f t="shared" si="0"/>
        <v>4.13/km</v>
      </c>
      <c r="H43" s="33">
        <f t="shared" si="2"/>
        <v>0.006435185185185186</v>
      </c>
      <c r="I43" s="33">
        <f>F43-INDEX($F$4:$F$277,MATCH(D43,$D$4:$D$277,0))</f>
        <v>0.0036342592592592572</v>
      </c>
    </row>
    <row r="44" spans="1:9" s="1" customFormat="1" ht="15" customHeight="1">
      <c r="A44" s="16">
        <v>41</v>
      </c>
      <c r="B44" s="55" t="s">
        <v>68</v>
      </c>
      <c r="C44" s="63"/>
      <c r="D44" s="32" t="s">
        <v>17</v>
      </c>
      <c r="E44" s="53" t="s">
        <v>91</v>
      </c>
      <c r="F44" s="49">
        <v>0.0256712962962963</v>
      </c>
      <c r="G44" s="32" t="str">
        <f t="shared" si="0"/>
        <v>4.18/km</v>
      </c>
      <c r="H44" s="33">
        <f t="shared" si="2"/>
        <v>0.0069444444444444475</v>
      </c>
      <c r="I44" s="33">
        <f>F44-INDEX($F$4:$F$277,MATCH(D44,$D$4:$D$277,0))</f>
        <v>0.004143518518518519</v>
      </c>
    </row>
    <row r="45" spans="1:9" s="1" customFormat="1" ht="15" customHeight="1">
      <c r="A45" s="16">
        <v>42</v>
      </c>
      <c r="B45" s="55" t="s">
        <v>35</v>
      </c>
      <c r="C45" s="63"/>
      <c r="D45" s="32" t="s">
        <v>37</v>
      </c>
      <c r="E45" s="53" t="s">
        <v>36</v>
      </c>
      <c r="F45" s="49">
        <v>0.02584490740740741</v>
      </c>
      <c r="G45" s="32" t="str">
        <f t="shared" si="0"/>
        <v>4.20/km</v>
      </c>
      <c r="H45" s="33">
        <f t="shared" si="2"/>
        <v>0.007118055555555558</v>
      </c>
      <c r="I45" s="33">
        <f>F45-INDEX($F$4:$F$277,MATCH(D45,$D$4:$D$277,0))</f>
        <v>0</v>
      </c>
    </row>
    <row r="46" spans="1:9" s="1" customFormat="1" ht="15" customHeight="1">
      <c r="A46" s="16">
        <v>43</v>
      </c>
      <c r="B46" s="55" t="s">
        <v>40</v>
      </c>
      <c r="C46" s="63"/>
      <c r="D46" s="32" t="s">
        <v>1</v>
      </c>
      <c r="E46" s="53" t="s">
        <v>112</v>
      </c>
      <c r="F46" s="49">
        <v>0.025902777777777775</v>
      </c>
      <c r="G46" s="32" t="str">
        <f t="shared" si="0"/>
        <v>4.20/km</v>
      </c>
      <c r="H46" s="33">
        <f t="shared" si="2"/>
        <v>0.007175925925925922</v>
      </c>
      <c r="I46" s="33">
        <f>F46-INDEX($F$4:$F$277,MATCH(D46,$D$4:$D$277,0))</f>
        <v>0.007175925925925922</v>
      </c>
    </row>
    <row r="47" spans="1:9" s="1" customFormat="1" ht="15" customHeight="1">
      <c r="A47" s="23">
        <v>44</v>
      </c>
      <c r="B47" s="59" t="s">
        <v>69</v>
      </c>
      <c r="C47" s="66"/>
      <c r="D47" s="36" t="s">
        <v>34</v>
      </c>
      <c r="E47" s="60" t="s">
        <v>58</v>
      </c>
      <c r="F47" s="51">
        <v>0.02601851851851852</v>
      </c>
      <c r="G47" s="36" t="str">
        <f t="shared" si="0"/>
        <v>4.21/km</v>
      </c>
      <c r="H47" s="37">
        <f t="shared" si="2"/>
        <v>0.0072916666666666685</v>
      </c>
      <c r="I47" s="37">
        <f>F47-INDEX($F$4:$F$277,MATCH(D47,$D$4:$D$277,0))</f>
        <v>0</v>
      </c>
    </row>
    <row r="48" spans="1:9" s="1" customFormat="1" ht="15" customHeight="1">
      <c r="A48" s="16">
        <v>45</v>
      </c>
      <c r="B48" s="55" t="s">
        <v>42</v>
      </c>
      <c r="C48" s="63"/>
      <c r="D48" s="32" t="s">
        <v>37</v>
      </c>
      <c r="E48" s="53" t="s">
        <v>115</v>
      </c>
      <c r="F48" s="49">
        <v>0.026099537037037036</v>
      </c>
      <c r="G48" s="32" t="str">
        <f t="shared" si="0"/>
        <v>4.22/km</v>
      </c>
      <c r="H48" s="33">
        <f t="shared" si="2"/>
        <v>0.0073726851851851835</v>
      </c>
      <c r="I48" s="33">
        <f>F48-INDEX($F$4:$F$277,MATCH(D48,$D$4:$D$277,0))</f>
        <v>0.0002546296296296255</v>
      </c>
    </row>
    <row r="49" spans="1:9" s="1" customFormat="1" ht="15" customHeight="1">
      <c r="A49" s="16">
        <v>46</v>
      </c>
      <c r="B49" s="55" t="s">
        <v>38</v>
      </c>
      <c r="C49" s="63"/>
      <c r="D49" s="32" t="s">
        <v>8</v>
      </c>
      <c r="E49" s="53" t="s">
        <v>47</v>
      </c>
      <c r="F49" s="49">
        <v>0.02613425925925926</v>
      </c>
      <c r="G49" s="32" t="str">
        <f t="shared" si="0"/>
        <v>4.23/km</v>
      </c>
      <c r="H49" s="33">
        <f t="shared" si="2"/>
        <v>0.007407407407407408</v>
      </c>
      <c r="I49" s="33">
        <f>F49-INDEX($F$4:$F$277,MATCH(D49,$D$4:$D$277,0))</f>
        <v>0.0048263888888888905</v>
      </c>
    </row>
    <row r="50" spans="1:9" s="1" customFormat="1" ht="15" customHeight="1">
      <c r="A50" s="16">
        <v>47</v>
      </c>
      <c r="B50" s="55" t="s">
        <v>142</v>
      </c>
      <c r="C50" s="63"/>
      <c r="D50" s="32" t="s">
        <v>5</v>
      </c>
      <c r="E50" s="53" t="s">
        <v>79</v>
      </c>
      <c r="F50" s="49">
        <v>0.026354166666666668</v>
      </c>
      <c r="G50" s="32" t="str">
        <f t="shared" si="0"/>
        <v>4.25/km</v>
      </c>
      <c r="H50" s="33">
        <f t="shared" si="2"/>
        <v>0.007627314814814816</v>
      </c>
      <c r="I50" s="33">
        <f>F50-INDEX($F$4:$F$277,MATCH(D50,$D$4:$D$277,0))</f>
        <v>0.006967592592592595</v>
      </c>
    </row>
    <row r="51" spans="1:9" s="1" customFormat="1" ht="15" customHeight="1">
      <c r="A51" s="16">
        <v>48</v>
      </c>
      <c r="B51" s="55" t="s">
        <v>70</v>
      </c>
      <c r="C51" s="63"/>
      <c r="D51" s="32" t="s">
        <v>11</v>
      </c>
      <c r="E51" s="53" t="s">
        <v>120</v>
      </c>
      <c r="F51" s="49">
        <v>0.026400462962962962</v>
      </c>
      <c r="G51" s="32" t="str">
        <f t="shared" si="0"/>
        <v>4.25/km</v>
      </c>
      <c r="H51" s="33">
        <f t="shared" si="2"/>
        <v>0.00767361111111111</v>
      </c>
      <c r="I51" s="33">
        <f>F51-INDEX($F$4:$F$277,MATCH(D51,$D$4:$D$277,0))</f>
        <v>0.0050115740740740745</v>
      </c>
    </row>
    <row r="52" spans="1:9" s="1" customFormat="1" ht="15" customHeight="1">
      <c r="A52" s="16">
        <v>49</v>
      </c>
      <c r="B52" s="55" t="s">
        <v>43</v>
      </c>
      <c r="C52" s="63"/>
      <c r="D52" s="32" t="s">
        <v>22</v>
      </c>
      <c r="E52" s="53" t="s">
        <v>44</v>
      </c>
      <c r="F52" s="49">
        <v>0.02701388888888889</v>
      </c>
      <c r="G52" s="32" t="str">
        <f t="shared" si="0"/>
        <v>4.31/km</v>
      </c>
      <c r="H52" s="33">
        <f aca="true" t="shared" si="3" ref="H52:H77">F52-$F$4</f>
        <v>0.008287037037037037</v>
      </c>
      <c r="I52" s="33">
        <f>F52-INDEX($F$4:$F$277,MATCH(D52,$D$4:$D$277,0))</f>
        <v>0</v>
      </c>
    </row>
    <row r="53" spans="1:9" ht="15" customHeight="1">
      <c r="A53" s="16">
        <v>50</v>
      </c>
      <c r="B53" s="55" t="s">
        <v>143</v>
      </c>
      <c r="C53" s="63"/>
      <c r="D53" s="32" t="s">
        <v>11</v>
      </c>
      <c r="E53" s="53" t="s">
        <v>24</v>
      </c>
      <c r="F53" s="49">
        <v>0.027083333333333334</v>
      </c>
      <c r="G53" s="32" t="str">
        <f t="shared" si="0"/>
        <v>4.32/km</v>
      </c>
      <c r="H53" s="33">
        <f t="shared" si="3"/>
        <v>0.008356481481481482</v>
      </c>
      <c r="I53" s="33">
        <f>F53-INDEX($F$4:$F$277,MATCH(D53,$D$4:$D$277,0))</f>
        <v>0.005694444444444446</v>
      </c>
    </row>
    <row r="54" spans="1:9" ht="15" customHeight="1">
      <c r="A54" s="16">
        <v>51</v>
      </c>
      <c r="B54" s="55" t="s">
        <v>71</v>
      </c>
      <c r="C54" s="63"/>
      <c r="D54" s="32" t="s">
        <v>1</v>
      </c>
      <c r="E54" s="53" t="s">
        <v>4</v>
      </c>
      <c r="F54" s="49">
        <v>0.027141203703703706</v>
      </c>
      <c r="G54" s="32" t="str">
        <f t="shared" si="0"/>
        <v>4.33/km</v>
      </c>
      <c r="H54" s="33">
        <f t="shared" si="3"/>
        <v>0.008414351851851853</v>
      </c>
      <c r="I54" s="33">
        <f>F54-INDEX($F$4:$F$277,MATCH(D54,$D$4:$D$277,0))</f>
        <v>0.008414351851851853</v>
      </c>
    </row>
    <row r="55" spans="1:9" ht="15" customHeight="1">
      <c r="A55" s="16">
        <v>52</v>
      </c>
      <c r="B55" s="55" t="s">
        <v>144</v>
      </c>
      <c r="C55" s="63"/>
      <c r="D55" s="32" t="s">
        <v>48</v>
      </c>
      <c r="E55" s="53" t="s">
        <v>82</v>
      </c>
      <c r="F55" s="49">
        <v>0.027488425925925927</v>
      </c>
      <c r="G55" s="32" t="str">
        <f t="shared" si="0"/>
        <v>4.36/km</v>
      </c>
      <c r="H55" s="33">
        <f t="shared" si="3"/>
        <v>0.008761574074074074</v>
      </c>
      <c r="I55" s="33">
        <f>F55-INDEX($F$4:$F$277,MATCH(D55,$D$4:$D$277,0))</f>
        <v>0</v>
      </c>
    </row>
    <row r="56" spans="1:9" ht="15" customHeight="1">
      <c r="A56" s="16">
        <v>53</v>
      </c>
      <c r="B56" s="55" t="s">
        <v>46</v>
      </c>
      <c r="C56" s="63"/>
      <c r="D56" s="32" t="s">
        <v>5</v>
      </c>
      <c r="E56" s="53" t="s">
        <v>47</v>
      </c>
      <c r="F56" s="49">
        <v>0.027592592592592596</v>
      </c>
      <c r="G56" s="32" t="str">
        <f t="shared" si="0"/>
        <v>4.37/km</v>
      </c>
      <c r="H56" s="33">
        <f t="shared" si="3"/>
        <v>0.008865740740740743</v>
      </c>
      <c r="I56" s="33">
        <f>F56-INDEX($F$4:$F$277,MATCH(D56,$D$4:$D$277,0))</f>
        <v>0.008206018518518522</v>
      </c>
    </row>
    <row r="57" spans="1:9" ht="15" customHeight="1">
      <c r="A57" s="16">
        <v>54</v>
      </c>
      <c r="B57" s="55" t="s">
        <v>45</v>
      </c>
      <c r="C57" s="63"/>
      <c r="D57" s="32" t="s">
        <v>31</v>
      </c>
      <c r="E57" s="53" t="s">
        <v>119</v>
      </c>
      <c r="F57" s="49">
        <v>0.027627314814814813</v>
      </c>
      <c r="G57" s="32" t="str">
        <f t="shared" si="0"/>
        <v>4.38/km</v>
      </c>
      <c r="H57" s="33">
        <f t="shared" si="3"/>
        <v>0.00890046296296296</v>
      </c>
      <c r="I57" s="33">
        <f>F57-INDEX($F$4:$F$277,MATCH(D57,$D$4:$D$277,0))</f>
        <v>0.002604166666666668</v>
      </c>
    </row>
    <row r="58" spans="1:9" ht="15" customHeight="1">
      <c r="A58" s="16">
        <v>55</v>
      </c>
      <c r="B58" s="55" t="s">
        <v>75</v>
      </c>
      <c r="C58" s="63"/>
      <c r="D58" s="32" t="s">
        <v>31</v>
      </c>
      <c r="E58" s="53" t="s">
        <v>24</v>
      </c>
      <c r="F58" s="49">
        <v>0.028125</v>
      </c>
      <c r="G58" s="32" t="str">
        <f t="shared" si="0"/>
        <v>4.43/km</v>
      </c>
      <c r="H58" s="33">
        <f t="shared" si="3"/>
        <v>0.009398148148148149</v>
      </c>
      <c r="I58" s="33">
        <f>F58-INDEX($F$4:$F$277,MATCH(D58,$D$4:$D$277,0))</f>
        <v>0.0031018518518518556</v>
      </c>
    </row>
    <row r="59" spans="1:9" ht="15" customHeight="1">
      <c r="A59" s="16">
        <v>56</v>
      </c>
      <c r="B59" s="55" t="s">
        <v>145</v>
      </c>
      <c r="C59" s="63"/>
      <c r="D59" s="32" t="s">
        <v>17</v>
      </c>
      <c r="E59" s="53" t="s">
        <v>24</v>
      </c>
      <c r="F59" s="49">
        <v>0.028171296296296302</v>
      </c>
      <c r="G59" s="32" t="str">
        <f t="shared" si="0"/>
        <v>4.43/km</v>
      </c>
      <c r="H59" s="33">
        <f t="shared" si="3"/>
        <v>0.00944444444444445</v>
      </c>
      <c r="I59" s="33">
        <f>F59-INDEX($F$4:$F$277,MATCH(D59,$D$4:$D$277,0))</f>
        <v>0.006643518518518521</v>
      </c>
    </row>
    <row r="60" spans="1:9" ht="15" customHeight="1">
      <c r="A60" s="16">
        <v>57</v>
      </c>
      <c r="B60" s="55" t="s">
        <v>73</v>
      </c>
      <c r="C60" s="63"/>
      <c r="D60" s="32" t="s">
        <v>37</v>
      </c>
      <c r="E60" s="53" t="s">
        <v>13</v>
      </c>
      <c r="F60" s="49">
        <v>0.028425925925925924</v>
      </c>
      <c r="G60" s="32" t="str">
        <f t="shared" si="0"/>
        <v>4.46/km</v>
      </c>
      <c r="H60" s="33">
        <f t="shared" si="3"/>
        <v>0.009699074074074072</v>
      </c>
      <c r="I60" s="33">
        <f>F60-INDEX($F$4:$F$277,MATCH(D60,$D$4:$D$277,0))</f>
        <v>0.0025810185185185137</v>
      </c>
    </row>
    <row r="61" spans="1:9" ht="15" customHeight="1">
      <c r="A61" s="16">
        <v>58</v>
      </c>
      <c r="B61" s="55" t="s">
        <v>146</v>
      </c>
      <c r="C61" s="63"/>
      <c r="D61" s="32" t="s">
        <v>11</v>
      </c>
      <c r="E61" s="53" t="s">
        <v>24</v>
      </c>
      <c r="F61" s="49">
        <v>0.02866898148148148</v>
      </c>
      <c r="G61" s="32" t="str">
        <f t="shared" si="0"/>
        <v>4.48/km</v>
      </c>
      <c r="H61" s="33">
        <f t="shared" si="3"/>
        <v>0.009942129629629627</v>
      </c>
      <c r="I61" s="33">
        <f>F61-INDEX($F$4:$F$277,MATCH(D61,$D$4:$D$277,0))</f>
        <v>0.0072800925925925915</v>
      </c>
    </row>
    <row r="62" spans="1:9" ht="15" customHeight="1">
      <c r="A62" s="16">
        <v>59</v>
      </c>
      <c r="B62" s="55" t="s">
        <v>147</v>
      </c>
      <c r="C62" s="63"/>
      <c r="D62" s="32" t="s">
        <v>8</v>
      </c>
      <c r="E62" s="53" t="s">
        <v>121</v>
      </c>
      <c r="F62" s="49">
        <v>0.029074074074074075</v>
      </c>
      <c r="G62" s="32" t="str">
        <f t="shared" si="0"/>
        <v>4.52/km</v>
      </c>
      <c r="H62" s="33">
        <f t="shared" si="3"/>
        <v>0.010347222222222223</v>
      </c>
      <c r="I62" s="33">
        <f>F62-INDEX($F$4:$F$277,MATCH(D62,$D$4:$D$277,0))</f>
        <v>0.007766203703703706</v>
      </c>
    </row>
    <row r="63" spans="1:9" ht="15" customHeight="1">
      <c r="A63" s="16">
        <v>60</v>
      </c>
      <c r="B63" s="55" t="s">
        <v>72</v>
      </c>
      <c r="C63" s="63"/>
      <c r="D63" s="32" t="s">
        <v>48</v>
      </c>
      <c r="E63" s="53" t="s">
        <v>80</v>
      </c>
      <c r="F63" s="49">
        <v>0.029247685185185186</v>
      </c>
      <c r="G63" s="32" t="str">
        <f t="shared" si="0"/>
        <v>4.54/km</v>
      </c>
      <c r="H63" s="33">
        <f t="shared" si="3"/>
        <v>0.010520833333333333</v>
      </c>
      <c r="I63" s="33">
        <f>F63-INDEX($F$4:$F$277,MATCH(D63,$D$4:$D$277,0))</f>
        <v>0.001759259259259259</v>
      </c>
    </row>
    <row r="64" spans="1:9" ht="15" customHeight="1">
      <c r="A64" s="16">
        <v>61</v>
      </c>
      <c r="B64" s="55" t="s">
        <v>148</v>
      </c>
      <c r="C64" s="63"/>
      <c r="D64" s="32" t="s">
        <v>8</v>
      </c>
      <c r="E64" s="53" t="s">
        <v>122</v>
      </c>
      <c r="F64" s="49">
        <v>0.029305555555555557</v>
      </c>
      <c r="G64" s="32" t="str">
        <f t="shared" si="0"/>
        <v>4.54/km</v>
      </c>
      <c r="H64" s="33">
        <f t="shared" si="3"/>
        <v>0.010578703703703705</v>
      </c>
      <c r="I64" s="33">
        <f>F64-INDEX($F$4:$F$277,MATCH(D64,$D$4:$D$277,0))</f>
        <v>0.007997685185185188</v>
      </c>
    </row>
    <row r="65" spans="1:9" ht="15" customHeight="1">
      <c r="A65" s="16">
        <v>62</v>
      </c>
      <c r="B65" s="55" t="s">
        <v>51</v>
      </c>
      <c r="C65" s="63"/>
      <c r="D65" s="32" t="s">
        <v>34</v>
      </c>
      <c r="E65" s="53" t="s">
        <v>52</v>
      </c>
      <c r="F65" s="49">
        <v>0.029375</v>
      </c>
      <c r="G65" s="32" t="str">
        <f t="shared" si="0"/>
        <v>4.55/km</v>
      </c>
      <c r="H65" s="33">
        <f t="shared" si="3"/>
        <v>0.010648148148148146</v>
      </c>
      <c r="I65" s="33">
        <f>F65-INDEX($F$4:$F$277,MATCH(D65,$D$4:$D$277,0))</f>
        <v>0.0033564814814814777</v>
      </c>
    </row>
    <row r="66" spans="1:9" ht="15" customHeight="1">
      <c r="A66" s="16">
        <v>63</v>
      </c>
      <c r="B66" s="55" t="s">
        <v>53</v>
      </c>
      <c r="C66" s="63"/>
      <c r="D66" s="32" t="s">
        <v>22</v>
      </c>
      <c r="E66" s="53" t="s">
        <v>4</v>
      </c>
      <c r="F66" s="49">
        <v>0.029861111111111113</v>
      </c>
      <c r="G66" s="32" t="str">
        <f t="shared" si="0"/>
        <v>5.00/km</v>
      </c>
      <c r="H66" s="33">
        <f t="shared" si="3"/>
        <v>0.01113425925925926</v>
      </c>
      <c r="I66" s="33">
        <f>F66-INDEX($F$4:$F$277,MATCH(D66,$D$4:$D$277,0))</f>
        <v>0.002847222222222223</v>
      </c>
    </row>
    <row r="67" spans="1:9" ht="15" customHeight="1">
      <c r="A67" s="16">
        <v>64</v>
      </c>
      <c r="B67" s="55" t="s">
        <v>76</v>
      </c>
      <c r="C67" s="63"/>
      <c r="D67" s="32" t="s">
        <v>1</v>
      </c>
      <c r="E67" s="53" t="s">
        <v>29</v>
      </c>
      <c r="F67" s="49">
        <v>0.030138888888888885</v>
      </c>
      <c r="G67" s="32" t="str">
        <f t="shared" si="0"/>
        <v>5.03/km</v>
      </c>
      <c r="H67" s="33">
        <f t="shared" si="3"/>
        <v>0.011412037037037033</v>
      </c>
      <c r="I67" s="33">
        <f>F67-INDEX($F$4:$F$277,MATCH(D67,$D$4:$D$277,0))</f>
        <v>0.011412037037037033</v>
      </c>
    </row>
    <row r="68" spans="1:9" ht="15" customHeight="1">
      <c r="A68" s="16">
        <v>65</v>
      </c>
      <c r="B68" s="55" t="s">
        <v>74</v>
      </c>
      <c r="C68" s="63"/>
      <c r="D68" s="32" t="s">
        <v>19</v>
      </c>
      <c r="E68" s="53" t="s">
        <v>4</v>
      </c>
      <c r="F68" s="49">
        <v>0.03053240740740741</v>
      </c>
      <c r="G68" s="32" t="str">
        <f aca="true" t="shared" si="4" ref="G68:G77">TEXT(INT((HOUR(F68)*3600+MINUTE(F68)*60+SECOND(F68))/$I$2/60),"0")&amp;"."&amp;TEXT(MOD((HOUR(F68)*3600+MINUTE(F68)*60+SECOND(F68))/$I$2,60),"00")&amp;"/km"</f>
        <v>5.07/km</v>
      </c>
      <c r="H68" s="33">
        <f t="shared" si="3"/>
        <v>0.011805555555555559</v>
      </c>
      <c r="I68" s="33">
        <f>F68-INDEX($F$4:$F$277,MATCH(D68,$D$4:$D$277,0))</f>
        <v>0.007870370370370375</v>
      </c>
    </row>
    <row r="69" spans="1:9" ht="15" customHeight="1">
      <c r="A69" s="16">
        <v>66</v>
      </c>
      <c r="B69" s="55" t="s">
        <v>54</v>
      </c>
      <c r="C69" s="63"/>
      <c r="D69" s="32" t="s">
        <v>17</v>
      </c>
      <c r="E69" s="53" t="s">
        <v>36</v>
      </c>
      <c r="F69" s="49">
        <v>0.031145833333333334</v>
      </c>
      <c r="G69" s="32" t="str">
        <f t="shared" si="4"/>
        <v>5.13/km</v>
      </c>
      <c r="H69" s="33">
        <f t="shared" si="3"/>
        <v>0.012418981481481482</v>
      </c>
      <c r="I69" s="33">
        <f>F69-INDEX($F$4:$F$277,MATCH(D69,$D$4:$D$277,0))</f>
        <v>0.009618055555555553</v>
      </c>
    </row>
    <row r="70" spans="1:9" ht="15" customHeight="1">
      <c r="A70" s="16">
        <v>67</v>
      </c>
      <c r="B70" s="55" t="s">
        <v>149</v>
      </c>
      <c r="C70" s="63"/>
      <c r="D70" s="32" t="s">
        <v>48</v>
      </c>
      <c r="E70" s="53" t="s">
        <v>87</v>
      </c>
      <c r="F70" s="49">
        <v>0.031157407407407408</v>
      </c>
      <c r="G70" s="32" t="str">
        <f t="shared" si="4"/>
        <v>5.13/km</v>
      </c>
      <c r="H70" s="33">
        <f t="shared" si="3"/>
        <v>0.012430555555555556</v>
      </c>
      <c r="I70" s="33">
        <f>F70-INDEX($F$4:$F$277,MATCH(D70,$D$4:$D$277,0))</f>
        <v>0.0036689814814814814</v>
      </c>
    </row>
    <row r="71" spans="1:9" ht="15" customHeight="1">
      <c r="A71" s="16">
        <v>68</v>
      </c>
      <c r="B71" s="55" t="s">
        <v>150</v>
      </c>
      <c r="C71" s="63"/>
      <c r="D71" s="32" t="s">
        <v>19</v>
      </c>
      <c r="E71" s="53" t="s">
        <v>123</v>
      </c>
      <c r="F71" s="49">
        <v>0.03401620370370371</v>
      </c>
      <c r="G71" s="32" t="str">
        <f t="shared" si="4"/>
        <v>5.42/km</v>
      </c>
      <c r="H71" s="33">
        <f t="shared" si="3"/>
        <v>0.015289351851851856</v>
      </c>
      <c r="I71" s="33">
        <f>F71-INDEX($F$4:$F$277,MATCH(D71,$D$4:$D$277,0))</f>
        <v>0.011354166666666672</v>
      </c>
    </row>
    <row r="72" spans="1:9" ht="15" customHeight="1">
      <c r="A72" s="16">
        <v>69</v>
      </c>
      <c r="B72" s="55" t="s">
        <v>55</v>
      </c>
      <c r="C72" s="63"/>
      <c r="D72" s="32" t="s">
        <v>56</v>
      </c>
      <c r="E72" s="53" t="s">
        <v>12</v>
      </c>
      <c r="F72" s="49">
        <v>0.03401620370370371</v>
      </c>
      <c r="G72" s="32" t="str">
        <f t="shared" si="4"/>
        <v>5.42/km</v>
      </c>
      <c r="H72" s="33">
        <f t="shared" si="3"/>
        <v>0.015289351851851856</v>
      </c>
      <c r="I72" s="33">
        <f>F72-INDEX($F$4:$F$277,MATCH(D72,$D$4:$D$277,0))</f>
        <v>0</v>
      </c>
    </row>
    <row r="73" spans="1:9" ht="15" customHeight="1">
      <c r="A73" s="16">
        <v>70</v>
      </c>
      <c r="B73" s="55" t="s">
        <v>77</v>
      </c>
      <c r="C73" s="63"/>
      <c r="D73" s="32" t="s">
        <v>31</v>
      </c>
      <c r="E73" s="53" t="s">
        <v>23</v>
      </c>
      <c r="F73" s="49">
        <v>0.03621527777777778</v>
      </c>
      <c r="G73" s="32" t="str">
        <f t="shared" si="4"/>
        <v>6.04/km</v>
      </c>
      <c r="H73" s="33">
        <f t="shared" si="3"/>
        <v>0.017488425925925925</v>
      </c>
      <c r="I73" s="33">
        <f>F73-INDEX($F$4:$F$277,MATCH(D73,$D$4:$D$277,0))</f>
        <v>0.011192129629629632</v>
      </c>
    </row>
    <row r="74" spans="1:9" ht="15" customHeight="1">
      <c r="A74" s="16">
        <v>71</v>
      </c>
      <c r="B74" s="55" t="s">
        <v>59</v>
      </c>
      <c r="C74" s="63"/>
      <c r="D74" s="32" t="s">
        <v>19</v>
      </c>
      <c r="E74" s="53" t="s">
        <v>110</v>
      </c>
      <c r="F74" s="49">
        <v>0</v>
      </c>
      <c r="G74" s="32" t="str">
        <f t="shared" si="4"/>
        <v>0.00/km</v>
      </c>
      <c r="H74" s="33">
        <v>0</v>
      </c>
      <c r="I74" s="33">
        <v>0</v>
      </c>
    </row>
    <row r="75" spans="1:9" ht="15" customHeight="1">
      <c r="A75" s="16">
        <v>72</v>
      </c>
      <c r="B75" s="55" t="s">
        <v>60</v>
      </c>
      <c r="C75" s="63"/>
      <c r="D75" s="32" t="s">
        <v>17</v>
      </c>
      <c r="E75" s="53" t="s">
        <v>44</v>
      </c>
      <c r="F75" s="49">
        <v>0</v>
      </c>
      <c r="G75" s="32" t="str">
        <f t="shared" si="4"/>
        <v>0.00/km</v>
      </c>
      <c r="H75" s="33">
        <v>0</v>
      </c>
      <c r="I75" s="33">
        <v>0</v>
      </c>
    </row>
    <row r="76" spans="1:9" ht="15" customHeight="1">
      <c r="A76" s="16">
        <v>73</v>
      </c>
      <c r="B76" s="55" t="s">
        <v>102</v>
      </c>
      <c r="C76" s="63"/>
      <c r="D76" s="32" t="s">
        <v>78</v>
      </c>
      <c r="E76" s="53" t="s">
        <v>12</v>
      </c>
      <c r="F76" s="49">
        <v>0</v>
      </c>
      <c r="G76" s="32" t="str">
        <f t="shared" si="4"/>
        <v>0.00/km</v>
      </c>
      <c r="H76" s="33">
        <v>0</v>
      </c>
      <c r="I76" s="33">
        <v>0</v>
      </c>
    </row>
    <row r="77" spans="1:9" ht="15" customHeight="1" thickBot="1">
      <c r="A77" s="17">
        <v>74</v>
      </c>
      <c r="B77" s="56" t="s">
        <v>32</v>
      </c>
      <c r="C77" s="64"/>
      <c r="D77" s="34" t="s">
        <v>33</v>
      </c>
      <c r="E77" s="54" t="s">
        <v>13</v>
      </c>
      <c r="F77" s="50">
        <v>0</v>
      </c>
      <c r="G77" s="34" t="str">
        <f t="shared" si="4"/>
        <v>0.00/km</v>
      </c>
      <c r="H77" s="35">
        <v>0</v>
      </c>
      <c r="I77" s="35">
        <v>0</v>
      </c>
    </row>
  </sheetData>
  <autoFilter ref="A3:I77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B20" sqref="B20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43" t="str">
        <f>Individuale!A1</f>
        <v>Corri a Labro - Runner Rieti Tour 1ª edizione 4ª prova</v>
      </c>
      <c r="B1" s="44"/>
      <c r="C1" s="45"/>
    </row>
    <row r="2" spans="1:3" ht="33" customHeight="1" thickBot="1">
      <c r="A2" s="46" t="str">
        <f>Individuale!A2&amp;" km. "&amp;Individuale!I2</f>
        <v>Labro (RI) Italia - Sabato 18/04/2009 km. 8,6</v>
      </c>
      <c r="B2" s="47"/>
      <c r="C2" s="48"/>
    </row>
    <row r="3" spans="1:3" ht="24.75" customHeight="1" thickBot="1">
      <c r="A3" s="13" t="s">
        <v>152</v>
      </c>
      <c r="B3" s="14" t="s">
        <v>156</v>
      </c>
      <c r="C3" s="14" t="s">
        <v>161</v>
      </c>
    </row>
    <row r="4" spans="1:3" ht="15" customHeight="1">
      <c r="A4" s="19">
        <v>1</v>
      </c>
      <c r="B4" s="18" t="s">
        <v>80</v>
      </c>
      <c r="C4" s="26">
        <v>11</v>
      </c>
    </row>
    <row r="5" spans="1:3" ht="15" customHeight="1">
      <c r="A5" s="7">
        <v>2</v>
      </c>
      <c r="B5" s="20" t="s">
        <v>12</v>
      </c>
      <c r="C5" s="28">
        <v>9</v>
      </c>
    </row>
    <row r="6" spans="1:3" ht="15" customHeight="1">
      <c r="A6" s="7">
        <v>3</v>
      </c>
      <c r="B6" s="20" t="s">
        <v>29</v>
      </c>
      <c r="C6" s="28">
        <v>5</v>
      </c>
    </row>
    <row r="7" spans="1:3" ht="15" customHeight="1">
      <c r="A7" s="24">
        <v>4</v>
      </c>
      <c r="B7" s="25" t="s">
        <v>61</v>
      </c>
      <c r="C7" s="27">
        <v>4</v>
      </c>
    </row>
    <row r="8" spans="1:3" ht="15" customHeight="1">
      <c r="A8" s="7">
        <v>5</v>
      </c>
      <c r="B8" s="20" t="s">
        <v>4</v>
      </c>
      <c r="C8" s="28">
        <v>4</v>
      </c>
    </row>
    <row r="9" spans="1:3" ht="15" customHeight="1">
      <c r="A9" s="7">
        <v>6</v>
      </c>
      <c r="B9" s="20" t="s">
        <v>13</v>
      </c>
      <c r="C9" s="28">
        <v>4</v>
      </c>
    </row>
    <row r="10" spans="1:3" ht="15" customHeight="1">
      <c r="A10" s="7">
        <v>7</v>
      </c>
      <c r="B10" s="20" t="s">
        <v>87</v>
      </c>
      <c r="C10" s="28">
        <v>3</v>
      </c>
    </row>
    <row r="11" spans="1:3" ht="15" customHeight="1">
      <c r="A11" s="7">
        <v>8</v>
      </c>
      <c r="B11" s="20" t="s">
        <v>44</v>
      </c>
      <c r="C11" s="28">
        <v>3</v>
      </c>
    </row>
    <row r="12" spans="1:3" ht="15" customHeight="1">
      <c r="A12" s="7">
        <v>9</v>
      </c>
      <c r="B12" s="20" t="s">
        <v>63</v>
      </c>
      <c r="C12" s="28">
        <v>2</v>
      </c>
    </row>
    <row r="13" spans="1:3" ht="15" customHeight="1">
      <c r="A13" s="7">
        <v>10</v>
      </c>
      <c r="B13" s="20" t="s">
        <v>84</v>
      </c>
      <c r="C13" s="28">
        <v>2</v>
      </c>
    </row>
    <row r="14" spans="1:3" ht="15" customHeight="1">
      <c r="A14" s="7">
        <v>11</v>
      </c>
      <c r="B14" s="20" t="s">
        <v>24</v>
      </c>
      <c r="C14" s="28">
        <v>2</v>
      </c>
    </row>
    <row r="15" spans="1:3" ht="15" customHeight="1">
      <c r="A15" s="7">
        <v>12</v>
      </c>
      <c r="B15" s="20" t="s">
        <v>85</v>
      </c>
      <c r="C15" s="28">
        <v>2</v>
      </c>
    </row>
    <row r="16" spans="1:3" ht="15" customHeight="1">
      <c r="A16" s="7">
        <v>13</v>
      </c>
      <c r="B16" s="20" t="s">
        <v>36</v>
      </c>
      <c r="C16" s="28">
        <v>2</v>
      </c>
    </row>
    <row r="17" spans="1:3" ht="15" customHeight="1">
      <c r="A17" s="7">
        <v>14</v>
      </c>
      <c r="B17" s="20" t="s">
        <v>23</v>
      </c>
      <c r="C17" s="28">
        <v>2</v>
      </c>
    </row>
    <row r="18" spans="1:3" ht="15" customHeight="1">
      <c r="A18" s="7">
        <v>15</v>
      </c>
      <c r="B18" s="20" t="s">
        <v>90</v>
      </c>
      <c r="C18" s="28">
        <v>1</v>
      </c>
    </row>
    <row r="19" spans="1:3" ht="15" customHeight="1">
      <c r="A19" s="7">
        <v>16</v>
      </c>
      <c r="B19" s="20" t="s">
        <v>91</v>
      </c>
      <c r="C19" s="28">
        <v>1</v>
      </c>
    </row>
    <row r="20" spans="1:3" ht="15" customHeight="1">
      <c r="A20" s="7">
        <v>17</v>
      </c>
      <c r="B20" s="20" t="s">
        <v>82</v>
      </c>
      <c r="C20" s="28">
        <v>1</v>
      </c>
    </row>
    <row r="21" spans="1:3" ht="15" customHeight="1">
      <c r="A21" s="7">
        <v>18</v>
      </c>
      <c r="B21" s="20" t="s">
        <v>86</v>
      </c>
      <c r="C21" s="28">
        <v>1</v>
      </c>
    </row>
    <row r="22" spans="1:3" ht="15" customHeight="1">
      <c r="A22" s="7">
        <v>19</v>
      </c>
      <c r="B22" s="20" t="s">
        <v>50</v>
      </c>
      <c r="C22" s="28">
        <v>1</v>
      </c>
    </row>
    <row r="23" spans="1:3" ht="15" customHeight="1">
      <c r="A23" s="7">
        <v>20</v>
      </c>
      <c r="B23" s="20" t="s">
        <v>94</v>
      </c>
      <c r="C23" s="28">
        <v>1</v>
      </c>
    </row>
    <row r="24" spans="1:3" ht="15" customHeight="1">
      <c r="A24" s="7">
        <v>21</v>
      </c>
      <c r="B24" s="20" t="s">
        <v>89</v>
      </c>
      <c r="C24" s="28">
        <v>1</v>
      </c>
    </row>
    <row r="25" spans="1:3" ht="15" customHeight="1">
      <c r="A25" s="7">
        <v>22</v>
      </c>
      <c r="B25" s="20" t="s">
        <v>57</v>
      </c>
      <c r="C25" s="28">
        <v>1</v>
      </c>
    </row>
    <row r="26" spans="1:3" ht="15" customHeight="1">
      <c r="A26" s="7">
        <v>23</v>
      </c>
      <c r="B26" s="20" t="s">
        <v>92</v>
      </c>
      <c r="C26" s="28">
        <v>1</v>
      </c>
    </row>
    <row r="27" spans="1:3" ht="15" customHeight="1">
      <c r="A27" s="7">
        <v>24</v>
      </c>
      <c r="B27" s="20" t="s">
        <v>41</v>
      </c>
      <c r="C27" s="28">
        <v>1</v>
      </c>
    </row>
    <row r="28" spans="1:3" ht="15" customHeight="1">
      <c r="A28" s="7">
        <v>25</v>
      </c>
      <c r="B28" s="20" t="s">
        <v>39</v>
      </c>
      <c r="C28" s="28">
        <v>1</v>
      </c>
    </row>
    <row r="29" spans="1:3" ht="15" customHeight="1">
      <c r="A29" s="7">
        <v>26</v>
      </c>
      <c r="B29" s="20" t="s">
        <v>83</v>
      </c>
      <c r="C29" s="28">
        <v>1</v>
      </c>
    </row>
    <row r="30" spans="1:3" ht="15" customHeight="1">
      <c r="A30" s="7">
        <v>27</v>
      </c>
      <c r="B30" s="20" t="s">
        <v>10</v>
      </c>
      <c r="C30" s="28">
        <v>1</v>
      </c>
    </row>
    <row r="31" spans="1:3" ht="15" customHeight="1">
      <c r="A31" s="7">
        <v>28</v>
      </c>
      <c r="B31" s="20" t="s">
        <v>0</v>
      </c>
      <c r="C31" s="28">
        <v>1</v>
      </c>
    </row>
    <row r="32" spans="1:3" ht="15" customHeight="1">
      <c r="A32" s="7">
        <v>29</v>
      </c>
      <c r="B32" s="20" t="s">
        <v>16</v>
      </c>
      <c r="C32" s="28">
        <v>1</v>
      </c>
    </row>
    <row r="33" spans="1:3" ht="15" customHeight="1">
      <c r="A33" s="7">
        <v>30</v>
      </c>
      <c r="B33" s="20" t="s">
        <v>30</v>
      </c>
      <c r="C33" s="28">
        <v>1</v>
      </c>
    </row>
    <row r="34" spans="1:3" ht="15" customHeight="1">
      <c r="A34" s="7">
        <v>31</v>
      </c>
      <c r="B34" s="20" t="s">
        <v>26</v>
      </c>
      <c r="C34" s="28">
        <v>1</v>
      </c>
    </row>
    <row r="35" spans="1:3" ht="15" customHeight="1">
      <c r="A35" s="7">
        <v>32</v>
      </c>
      <c r="B35" s="20" t="s">
        <v>52</v>
      </c>
      <c r="C35" s="28">
        <v>1</v>
      </c>
    </row>
    <row r="36" spans="1:3" ht="15" customHeight="1">
      <c r="A36" s="7">
        <v>33</v>
      </c>
      <c r="B36" s="20" t="s">
        <v>93</v>
      </c>
      <c r="C36" s="28">
        <v>1</v>
      </c>
    </row>
    <row r="37" spans="1:3" ht="15" customHeight="1">
      <c r="A37" s="7">
        <v>34</v>
      </c>
      <c r="B37" s="20" t="s">
        <v>88</v>
      </c>
      <c r="C37" s="28">
        <v>1</v>
      </c>
    </row>
    <row r="38" spans="1:3" ht="15" customHeight="1">
      <c r="A38" s="7">
        <v>35</v>
      </c>
      <c r="B38" s="20" t="s">
        <v>62</v>
      </c>
      <c r="C38" s="28">
        <v>1</v>
      </c>
    </row>
    <row r="39" spans="1:3" ht="15" customHeight="1">
      <c r="A39" s="7">
        <v>36</v>
      </c>
      <c r="B39" s="20" t="s">
        <v>49</v>
      </c>
      <c r="C39" s="28">
        <v>1</v>
      </c>
    </row>
    <row r="40" spans="1:3" ht="15" customHeight="1">
      <c r="A40" s="7">
        <v>37</v>
      </c>
      <c r="B40" s="20" t="s">
        <v>95</v>
      </c>
      <c r="C40" s="28">
        <v>1</v>
      </c>
    </row>
    <row r="41" spans="1:3" ht="15" customHeight="1">
      <c r="A41" s="7">
        <v>38</v>
      </c>
      <c r="B41" s="20" t="s">
        <v>81</v>
      </c>
      <c r="C41" s="28">
        <v>1</v>
      </c>
    </row>
    <row r="42" spans="1:3" ht="15" customHeight="1">
      <c r="A42" s="7">
        <v>39</v>
      </c>
      <c r="B42" s="20" t="s">
        <v>47</v>
      </c>
      <c r="C42" s="28">
        <v>1</v>
      </c>
    </row>
    <row r="43" spans="1:3" ht="15" customHeight="1" thickBot="1">
      <c r="A43" s="8">
        <v>40</v>
      </c>
      <c r="B43" s="21" t="s">
        <v>79</v>
      </c>
      <c r="C43" s="29">
        <v>1</v>
      </c>
    </row>
    <row r="44" ht="15" customHeight="1">
      <c r="C44" s="3">
        <f>SUM(C4:C43)</f>
        <v>81</v>
      </c>
    </row>
    <row r="45" ht="15" customHeight="1"/>
    <row r="46" ht="15" customHeight="1"/>
    <row r="47" ht="15" customHeight="1"/>
    <row r="48" ht="15" customHeight="1"/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2009-06-22T08:11:57Z</cp:lastPrinted>
  <dcterms:created xsi:type="dcterms:W3CDTF">2008-10-15T19:55:17Z</dcterms:created>
  <dcterms:modified xsi:type="dcterms:W3CDTF">2009-06-22T14:30:17Z</dcterms:modified>
  <cp:category/>
  <cp:version/>
  <cp:contentType/>
  <cp:contentStatus/>
</cp:coreProperties>
</file>