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'Individuale'!$A$4:$J$20</definedName>
    <definedName name="_xlnm._FilterDatabase" localSheetId="1" hidden="1">'Squadra'!$A$4:$C$17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<sst xmlns="http://schemas.openxmlformats.org/spreadsheetml/2006/main" count="133" uniqueCount="93">
  <si>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</si>
  <si>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</si>
  <si>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</si>
  <si>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</si>
  <si>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</si>
  <si>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</si>
  <si>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</si>
  <si>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</si>
  <si>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</si>
  <si>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</si>
  <si>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</si>
  <si>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</si>
  <si>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DANIELE</t>
  </si>
  <si>
    <t>STEFANO</t>
  </si>
  <si>
    <t>ETTORE</t>
  </si>
  <si>
    <t>CARLA</t>
  </si>
  <si>
    <t>MM-40  C</t>
  </si>
  <si>
    <t>Runners Rieti</t>
  </si>
  <si>
    <t>Amatori Podistica Terni</t>
  </si>
  <si>
    <t>MM-50  E</t>
  </si>
  <si>
    <t>AtleticoUisp Monterotondo</t>
  </si>
  <si>
    <t>Andrea</t>
  </si>
  <si>
    <t>MM-45  D</t>
  </si>
  <si>
    <t>Atletica Faleria</t>
  </si>
  <si>
    <t>Massarelli</t>
  </si>
  <si>
    <t>Giorgio</t>
  </si>
  <si>
    <t>MF-50  Q</t>
  </si>
  <si>
    <t>GS Lital</t>
  </si>
  <si>
    <t>MM-60  G</t>
  </si>
  <si>
    <t>MM-55  F</t>
  </si>
  <si>
    <t>MF-40  O</t>
  </si>
  <si>
    <t>Rubinace</t>
  </si>
  <si>
    <t>Rita</t>
  </si>
  <si>
    <t>MF-45  P</t>
  </si>
  <si>
    <t>Piedimonte</t>
  </si>
  <si>
    <t>Vittorio</t>
  </si>
  <si>
    <t>Pintus</t>
  </si>
  <si>
    <t>Giovanni</t>
  </si>
  <si>
    <t>MM-70  I</t>
  </si>
  <si>
    <t>ASD Forza Maggiore</t>
  </si>
  <si>
    <t>Raru</t>
  </si>
  <si>
    <t>Carmen</t>
  </si>
  <si>
    <t>MM-75  L</t>
  </si>
  <si>
    <t>Veroli</t>
  </si>
  <si>
    <t>Federico</t>
  </si>
  <si>
    <t>Sconocchia</t>
  </si>
  <si>
    <t>Renzo</t>
  </si>
  <si>
    <t>Iacobelli</t>
  </si>
  <si>
    <t>Letizia</t>
  </si>
  <si>
    <t>MF-35  N</t>
  </si>
  <si>
    <t>INGHES</t>
  </si>
  <si>
    <t>MF-65  T</t>
  </si>
  <si>
    <t>ATL. MYRICAE TERNI</t>
  </si>
  <si>
    <t>MENAPACE</t>
  </si>
  <si>
    <t>GIUSEPPE</t>
  </si>
  <si>
    <t>MARROCCO</t>
  </si>
  <si>
    <t>MAURO</t>
  </si>
  <si>
    <t>Runners Cittaducale</t>
  </si>
  <si>
    <t>RUN FOR EVER APRILIA</t>
  </si>
  <si>
    <t>CAT SPORT ROMA</t>
  </si>
  <si>
    <t>Tappone del Terminillo</t>
  </si>
  <si>
    <t xml:space="preserve">1ª edizione </t>
  </si>
  <si>
    <t>Rieti (RI) Italia - Domenica 03/05/2015</t>
  </si>
  <si>
    <t>CDP PERUGINA</t>
  </si>
  <si>
    <t>Festuccia</t>
  </si>
  <si>
    <t>Angelucci</t>
  </si>
  <si>
    <t>Malveno</t>
  </si>
  <si>
    <t>SEVERINI</t>
  </si>
  <si>
    <t>FABBRI</t>
  </si>
  <si>
    <t>ASD AMATORI POD TERNI</t>
  </si>
  <si>
    <t>Colletti</t>
  </si>
  <si>
    <t>Vincenzo</t>
  </si>
  <si>
    <t>PASSAMONTI</t>
  </si>
  <si>
    <t>ALIDA</t>
  </si>
  <si>
    <t>Galletti</t>
  </si>
  <si>
    <t>Roberto</t>
  </si>
  <si>
    <t>Uisp Montertondo</t>
  </si>
  <si>
    <t>ARENI</t>
  </si>
  <si>
    <t>gallotti</t>
  </si>
  <si>
    <t>nicola</t>
  </si>
  <si>
    <t>pod. corciano</t>
  </si>
  <si>
    <t>PAOLONI</t>
  </si>
  <si>
    <t>ACHILLE</t>
  </si>
  <si>
    <t>UISP ROMA</t>
  </si>
  <si>
    <t>Bonazzi</t>
  </si>
  <si>
    <t>RONDINI</t>
  </si>
  <si>
    <t>ILEANA</t>
  </si>
  <si>
    <t>CAPOMAGGI</t>
  </si>
  <si>
    <t>MANUELA</t>
  </si>
  <si>
    <t>SQUITIERI</t>
  </si>
  <si>
    <t>GIOVANNA</t>
  </si>
  <si>
    <t>GRAN FOREVER APRILIA</t>
  </si>
  <si>
    <t>Individuale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</si>
</sst>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60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61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62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7" t="s">
        <v>64</v>
      </c>
      <c r="C5" s="27" t="s">
        <v>37</v>
      </c>
      <c r="D5" s="27" t="s">
        <v>16</v>
      </c>
      <c r="E5" s="27" t="s">
        <v>57</v>
      </c>
      <c r="F5" s="30">
        <v>0.04877314814814815</v>
      </c>
      <c r="G5" s="30">
        <v>0.04877314814814815</v>
      </c>
      <c r="H5" s="11" t="str">
        <f>TEXT(INT((HOUR(G5)*3600+MINUTE(G5)*60+SECOND(G5))/$J$3/60),"0")&amp;"."&amp;TEXT(MOD((HOUR(G5)*3600+MINUTE(G5)*60+SECOND(G5))/$J$3,60),"00")&amp;"/km"</f>
        <v>4.23/km</v>
      </c>
      <c r="I5" s="15">
        <f>G5-$G$5</f>
        <v>0</v>
      </c>
      <c r="J5" s="15">
        <f>G5-INDEX($G$5:$G$101,MATCH(D5,$D$5:$D$101,0))</f>
        <v>0</v>
      </c>
    </row>
    <row r="6" spans="1:10" s="10" customFormat="1" ht="15" customHeight="1">
      <c r="A6" s="12">
        <v>2</v>
      </c>
      <c r="B6" s="28" t="s">
        <v>65</v>
      </c>
      <c r="C6" s="28" t="s">
        <v>66</v>
      </c>
      <c r="D6" s="28" t="s">
        <v>29</v>
      </c>
      <c r="E6" s="28" t="s">
        <v>57</v>
      </c>
      <c r="F6" s="31">
        <v>0.04954861111111111</v>
      </c>
      <c r="G6" s="31">
        <v>0.04954861111111111</v>
      </c>
      <c r="H6" s="12" t="str">
        <f aca="true" t="shared" si="0" ref="H6:H19">TEXT(INT((HOUR(G6)*3600+MINUTE(G6)*60+SECOND(G6))/$J$3/60),"0")&amp;"."&amp;TEXT(MOD((HOUR(G6)*3600+MINUTE(G6)*60+SECOND(G6))/$J$3,60),"00")&amp;"/km"</f>
        <v>4.28/km</v>
      </c>
      <c r="I6" s="13">
        <f aca="true" t="shared" si="1" ref="I6:I19">G6-$G$5</f>
        <v>0.0007754629629629639</v>
      </c>
      <c r="J6" s="13">
        <f>G6-INDEX($G$5:$G$101,MATCH(D6,$D$5:$D$101,0))</f>
        <v>0</v>
      </c>
    </row>
    <row r="7" spans="1:10" s="10" customFormat="1" ht="15" customHeight="1">
      <c r="A7" s="12">
        <v>3</v>
      </c>
      <c r="B7" s="28" t="s">
        <v>67</v>
      </c>
      <c r="C7" s="28" t="s">
        <v>12</v>
      </c>
      <c r="D7" s="28" t="s">
        <v>16</v>
      </c>
      <c r="E7" s="28" t="s">
        <v>58</v>
      </c>
      <c r="F7" s="31">
        <v>0.051585648148148144</v>
      </c>
      <c r="G7" s="31">
        <v>0.051585648148148144</v>
      </c>
      <c r="H7" s="12" t="str">
        <f t="shared" si="0"/>
        <v>4.39/km</v>
      </c>
      <c r="I7" s="13">
        <f t="shared" si="1"/>
        <v>0.0028124999999999956</v>
      </c>
      <c r="J7" s="13">
        <f>G7-INDEX($G$5:$G$101,MATCH(D7,$D$5:$D$101,0))</f>
        <v>0.0028124999999999956</v>
      </c>
    </row>
    <row r="8" spans="1:10" s="10" customFormat="1" ht="15" customHeight="1">
      <c r="A8" s="12">
        <v>4</v>
      </c>
      <c r="B8" s="28" t="s">
        <v>68</v>
      </c>
      <c r="C8" s="28" t="s">
        <v>56</v>
      </c>
      <c r="D8" s="28" t="s">
        <v>22</v>
      </c>
      <c r="E8" s="28" t="s">
        <v>69</v>
      </c>
      <c r="F8" s="31">
        <v>0.05159722222222222</v>
      </c>
      <c r="G8" s="31">
        <v>0.05159722222222222</v>
      </c>
      <c r="H8" s="12" t="str">
        <f t="shared" si="0"/>
        <v>4.39/km</v>
      </c>
      <c r="I8" s="13">
        <f t="shared" si="1"/>
        <v>0.002824074074074069</v>
      </c>
      <c r="J8" s="13">
        <f>G8-INDEX($G$5:$G$101,MATCH(D8,$D$5:$D$101,0))</f>
        <v>0</v>
      </c>
    </row>
    <row r="9" spans="1:10" s="10" customFormat="1" ht="15" customHeight="1">
      <c r="A9" s="12">
        <v>5</v>
      </c>
      <c r="B9" s="28" t="s">
        <v>70</v>
      </c>
      <c r="C9" s="28" t="s">
        <v>71</v>
      </c>
      <c r="D9" s="28" t="s">
        <v>22</v>
      </c>
      <c r="E9" s="28" t="s">
        <v>57</v>
      </c>
      <c r="F9" s="31">
        <v>0.05288194444444444</v>
      </c>
      <c r="G9" s="31">
        <v>0.05288194444444444</v>
      </c>
      <c r="H9" s="12" t="str">
        <f t="shared" si="0"/>
        <v>4.46/km</v>
      </c>
      <c r="I9" s="13">
        <f t="shared" si="1"/>
        <v>0.004108796296296291</v>
      </c>
      <c r="J9" s="13">
        <f>G9-INDEX($G$5:$G$101,MATCH(D9,$D$5:$D$101,0))</f>
        <v>0.0012847222222222218</v>
      </c>
    </row>
    <row r="10" spans="1:10" s="10" customFormat="1" ht="15" customHeight="1">
      <c r="A10" s="12">
        <v>6</v>
      </c>
      <c r="B10" s="28" t="s">
        <v>24</v>
      </c>
      <c r="C10" s="28" t="s">
        <v>25</v>
      </c>
      <c r="D10" s="28" t="s">
        <v>19</v>
      </c>
      <c r="E10" s="28" t="s">
        <v>17</v>
      </c>
      <c r="F10" s="31">
        <v>0.059131944444444445</v>
      </c>
      <c r="G10" s="31">
        <v>0.059131944444444445</v>
      </c>
      <c r="H10" s="12" t="str">
        <f t="shared" si="0"/>
        <v>5.19/km</v>
      </c>
      <c r="I10" s="13">
        <f t="shared" si="1"/>
        <v>0.010358796296296297</v>
      </c>
      <c r="J10" s="13">
        <f>G10-INDEX($G$5:$G$101,MATCH(D10,$D$5:$D$101,0))</f>
        <v>0</v>
      </c>
    </row>
    <row r="11" spans="1:10" s="10" customFormat="1" ht="15" customHeight="1">
      <c r="A11" s="12">
        <v>7</v>
      </c>
      <c r="B11" s="28" t="s">
        <v>72</v>
      </c>
      <c r="C11" s="28" t="s">
        <v>73</v>
      </c>
      <c r="D11" s="28" t="s">
        <v>30</v>
      </c>
      <c r="E11" s="28" t="s">
        <v>63</v>
      </c>
      <c r="F11" s="31">
        <v>0.05655092592592592</v>
      </c>
      <c r="G11" s="31">
        <v>0.05655092592592592</v>
      </c>
      <c r="H11" s="12" t="str">
        <f t="shared" si="0"/>
        <v>5.05/km</v>
      </c>
      <c r="I11" s="13">
        <f t="shared" si="1"/>
        <v>0.007777777777777772</v>
      </c>
      <c r="J11" s="13">
        <f>G11-INDEX($G$5:$G$101,MATCH(D11,$D$5:$D$101,0))</f>
        <v>0</v>
      </c>
    </row>
    <row r="12" spans="1:10" s="10" customFormat="1" ht="15" customHeight="1">
      <c r="A12" s="12">
        <v>8</v>
      </c>
      <c r="B12" s="28" t="s">
        <v>74</v>
      </c>
      <c r="C12" s="28" t="s">
        <v>75</v>
      </c>
      <c r="D12" s="28" t="s">
        <v>16</v>
      </c>
      <c r="E12" s="28" t="s">
        <v>76</v>
      </c>
      <c r="F12" s="31">
        <v>0.057291666666666664</v>
      </c>
      <c r="G12" s="31">
        <v>0.057291666666666664</v>
      </c>
      <c r="H12" s="12" t="str">
        <f t="shared" si="0"/>
        <v>5.09/km</v>
      </c>
      <c r="I12" s="13">
        <f t="shared" si="1"/>
        <v>0.008518518518518516</v>
      </c>
      <c r="J12" s="13">
        <f>G12-INDEX($G$5:$G$101,MATCH(D12,$D$5:$D$101,0))</f>
        <v>0.008518518518518516</v>
      </c>
    </row>
    <row r="13" spans="1:10" s="10" customFormat="1" ht="15" customHeight="1">
      <c r="A13" s="12">
        <v>9</v>
      </c>
      <c r="B13" s="28" t="s">
        <v>77</v>
      </c>
      <c r="C13" s="28" t="s">
        <v>54</v>
      </c>
      <c r="D13" s="28" t="s">
        <v>22</v>
      </c>
      <c r="E13" s="28" t="s">
        <v>59</v>
      </c>
      <c r="F13" s="31">
        <v>0.05967592592592593</v>
      </c>
      <c r="G13" s="31">
        <v>0.05967592592592593</v>
      </c>
      <c r="H13" s="12" t="str">
        <f t="shared" si="0"/>
        <v>5.22/km</v>
      </c>
      <c r="I13" s="13">
        <f t="shared" si="1"/>
        <v>0.010902777777777782</v>
      </c>
      <c r="J13" s="13">
        <f>G13-INDEX($G$5:$G$101,MATCH(D13,$D$5:$D$101,0))</f>
        <v>0.008078703703703713</v>
      </c>
    </row>
    <row r="14" spans="1:10" s="10" customFormat="1" ht="15" customHeight="1">
      <c r="A14" s="12">
        <v>10</v>
      </c>
      <c r="B14" s="28" t="s">
        <v>78</v>
      </c>
      <c r="C14" s="28" t="s">
        <v>79</v>
      </c>
      <c r="D14" s="28" t="s">
        <v>19</v>
      </c>
      <c r="E14" s="28" t="s">
        <v>80</v>
      </c>
      <c r="F14" s="31">
        <v>0.06083333333333333</v>
      </c>
      <c r="G14" s="31">
        <v>0.06083333333333333</v>
      </c>
      <c r="H14" s="12" t="str">
        <f t="shared" si="0"/>
        <v>5.29/km</v>
      </c>
      <c r="I14" s="13">
        <f t="shared" si="1"/>
        <v>0.01206018518518518</v>
      </c>
      <c r="J14" s="13">
        <f>G14-INDEX($G$5:$G$101,MATCH(D14,$D$5:$D$101,0))</f>
        <v>0.0017013888888888842</v>
      </c>
    </row>
    <row r="15" spans="1:10" s="10" customFormat="1" ht="15" customHeight="1">
      <c r="A15" s="12">
        <v>11</v>
      </c>
      <c r="B15" s="28" t="s">
        <v>81</v>
      </c>
      <c r="C15" s="28" t="s">
        <v>82</v>
      </c>
      <c r="D15" s="28" t="s">
        <v>19</v>
      </c>
      <c r="E15" s="28" t="s">
        <v>83</v>
      </c>
      <c r="F15" s="31">
        <v>0.06184027777777778</v>
      </c>
      <c r="G15" s="31">
        <v>0.06184027777777778</v>
      </c>
      <c r="H15" s="12" t="str">
        <f t="shared" si="0"/>
        <v>5.34/km</v>
      </c>
      <c r="I15" s="13">
        <f t="shared" si="1"/>
        <v>0.01306712962962963</v>
      </c>
      <c r="J15" s="13">
        <f>G15-INDEX($G$5:$G$101,MATCH(D15,$D$5:$D$101,0))</f>
        <v>0.0027083333333333334</v>
      </c>
    </row>
    <row r="16" spans="1:10" s="10" customFormat="1" ht="15" customHeight="1">
      <c r="A16" s="12">
        <v>12</v>
      </c>
      <c r="B16" s="28" t="s">
        <v>47</v>
      </c>
      <c r="C16" s="28" t="s">
        <v>48</v>
      </c>
      <c r="D16" s="28" t="s">
        <v>49</v>
      </c>
      <c r="E16" s="28" t="s">
        <v>18</v>
      </c>
      <c r="F16" s="31">
        <v>0.061863425925925926</v>
      </c>
      <c r="G16" s="31">
        <v>0.061863425925925926</v>
      </c>
      <c r="H16" s="12" t="str">
        <f t="shared" si="0"/>
        <v>5.34/km</v>
      </c>
      <c r="I16" s="13">
        <f t="shared" si="1"/>
        <v>0.013090277777777777</v>
      </c>
      <c r="J16" s="13">
        <f>G16-INDEX($G$5:$G$101,MATCH(D16,$D$5:$D$101,0))</f>
        <v>0</v>
      </c>
    </row>
    <row r="17" spans="1:10" s="10" customFormat="1" ht="15" customHeight="1">
      <c r="A17" s="12">
        <v>13</v>
      </c>
      <c r="B17" s="28" t="s">
        <v>84</v>
      </c>
      <c r="C17" s="28" t="s">
        <v>21</v>
      </c>
      <c r="D17" s="28" t="s">
        <v>16</v>
      </c>
      <c r="E17" s="28" t="s">
        <v>20</v>
      </c>
      <c r="F17" s="31">
        <v>0.0629050925925926</v>
      </c>
      <c r="G17" s="31">
        <v>0.0629050925925926</v>
      </c>
      <c r="H17" s="12" t="str">
        <f t="shared" si="0"/>
        <v>5.40/km</v>
      </c>
      <c r="I17" s="13">
        <f t="shared" si="1"/>
        <v>0.014131944444444447</v>
      </c>
      <c r="J17" s="13">
        <f>G17-INDEX($G$5:$G$101,MATCH(D17,$D$5:$D$101,0))</f>
        <v>0.014131944444444447</v>
      </c>
    </row>
    <row r="18" spans="1:10" s="10" customFormat="1" ht="15" customHeight="1">
      <c r="A18" s="12">
        <v>14</v>
      </c>
      <c r="B18" s="28" t="s">
        <v>40</v>
      </c>
      <c r="C18" s="28" t="s">
        <v>41</v>
      </c>
      <c r="D18" s="28" t="s">
        <v>33</v>
      </c>
      <c r="E18" s="28" t="s">
        <v>39</v>
      </c>
      <c r="F18" s="31">
        <v>0.06729166666666667</v>
      </c>
      <c r="G18" s="31">
        <v>0.06729166666666667</v>
      </c>
      <c r="H18" s="12" t="str">
        <f t="shared" si="0"/>
        <v>6.03/km</v>
      </c>
      <c r="I18" s="13">
        <f t="shared" si="1"/>
        <v>0.018518518518518517</v>
      </c>
      <c r="J18" s="13">
        <f>G18-INDEX($G$5:$G$101,MATCH(D18,$D$5:$D$101,0))</f>
        <v>0</v>
      </c>
    </row>
    <row r="19" spans="1:10" s="10" customFormat="1" ht="15" customHeight="1">
      <c r="A19" s="12">
        <v>15</v>
      </c>
      <c r="B19" s="28" t="s">
        <v>36</v>
      </c>
      <c r="C19" s="28" t="s">
        <v>37</v>
      </c>
      <c r="D19" s="28" t="s">
        <v>38</v>
      </c>
      <c r="E19" s="28" t="s">
        <v>39</v>
      </c>
      <c r="F19" s="31">
        <v>0.06730324074074073</v>
      </c>
      <c r="G19" s="31">
        <v>0.06730324074074073</v>
      </c>
      <c r="H19" s="12" t="str">
        <f t="shared" si="0"/>
        <v>6.03/km</v>
      </c>
      <c r="I19" s="13">
        <f t="shared" si="1"/>
        <v>0.018530092592592584</v>
      </c>
      <c r="J19" s="13">
        <f>G19-INDEX($G$5:$G$101,MATCH(D19,$D$5:$D$101,0))</f>
        <v>0</v>
      </c>
    </row>
    <row r="20" spans="1:10" s="10" customFormat="1" ht="15" customHeight="1">
      <c r="A20" s="12">
        <v>16</v>
      </c>
      <c r="B20" s="28" t="s">
        <v>85</v>
      </c>
      <c r="C20" s="28" t="s">
        <v>13</v>
      </c>
      <c r="D20" s="28" t="s">
        <v>28</v>
      </c>
      <c r="E20" s="28"/>
      <c r="F20" s="31">
        <v>0.0681712962962963</v>
      </c>
      <c r="G20" s="31">
        <v>0.0681712962962963</v>
      </c>
      <c r="H20" s="12" t="str">
        <f aca="true" t="shared" si="2" ref="H20:H29">TEXT(INT((HOUR(G20)*3600+MINUTE(G20)*60+SECOND(G20))/$J$3/60),"0")&amp;"."&amp;TEXT(MOD((HOUR(G20)*3600+MINUTE(G20)*60+SECOND(G20))/$J$3,60),"00")&amp;"/km"</f>
        <v>6.08/km</v>
      </c>
      <c r="I20" s="13">
        <f aca="true" t="shared" si="3" ref="I20:I29">G20-$G$5</f>
        <v>0.01939814814814815</v>
      </c>
      <c r="J20" s="13">
        <f aca="true" t="shared" si="4" ref="J20:J29">G20-INDEX($G$5:$G$101,MATCH(D20,$D$5:$D$101,0))</f>
        <v>0</v>
      </c>
    </row>
    <row r="21" spans="1:10" ht="15" customHeight="1">
      <c r="A21" s="12">
        <v>17</v>
      </c>
      <c r="B21" s="28" t="s">
        <v>31</v>
      </c>
      <c r="C21" s="28" t="s">
        <v>32</v>
      </c>
      <c r="D21" s="28" t="s">
        <v>33</v>
      </c>
      <c r="E21" s="28" t="s">
        <v>27</v>
      </c>
      <c r="F21" s="31">
        <v>0.06849537037037036</v>
      </c>
      <c r="G21" s="31">
        <v>0.06849537037037036</v>
      </c>
      <c r="H21" s="12" t="str">
        <f t="shared" si="2"/>
        <v>6.10/km</v>
      </c>
      <c r="I21" s="13">
        <f t="shared" si="3"/>
        <v>0.01972222222222221</v>
      </c>
      <c r="J21" s="13">
        <f t="shared" si="4"/>
        <v>0.001203703703703693</v>
      </c>
    </row>
    <row r="22" spans="1:10" ht="15" customHeight="1">
      <c r="A22" s="12">
        <v>18</v>
      </c>
      <c r="B22" s="28" t="s">
        <v>34</v>
      </c>
      <c r="C22" s="28" t="s">
        <v>35</v>
      </c>
      <c r="D22" s="28" t="s">
        <v>19</v>
      </c>
      <c r="E22" s="28" t="s">
        <v>27</v>
      </c>
      <c r="F22" s="31">
        <v>0.06850694444444444</v>
      </c>
      <c r="G22" s="31">
        <v>0.06850694444444444</v>
      </c>
      <c r="H22" s="12" t="str">
        <f t="shared" si="2"/>
        <v>6.10/km</v>
      </c>
      <c r="I22" s="13">
        <f t="shared" si="3"/>
        <v>0.01973379629629629</v>
      </c>
      <c r="J22" s="13">
        <f t="shared" si="4"/>
        <v>0.009374999999999994</v>
      </c>
    </row>
    <row r="23" spans="1:10" ht="15" customHeight="1">
      <c r="A23" s="12">
        <v>19</v>
      </c>
      <c r="B23" s="28" t="s">
        <v>55</v>
      </c>
      <c r="C23" s="28" t="s">
        <v>86</v>
      </c>
      <c r="D23" s="28" t="s">
        <v>49</v>
      </c>
      <c r="E23" s="28" t="s">
        <v>58</v>
      </c>
      <c r="F23" s="31">
        <v>0.06991898148148147</v>
      </c>
      <c r="G23" s="31">
        <v>0.06991898148148147</v>
      </c>
      <c r="H23" s="12" t="str">
        <f t="shared" si="2"/>
        <v>6.18/km</v>
      </c>
      <c r="I23" s="13">
        <f t="shared" si="3"/>
        <v>0.021145833333333322</v>
      </c>
      <c r="J23" s="13">
        <f t="shared" si="4"/>
        <v>0.008055555555555545</v>
      </c>
    </row>
    <row r="24" spans="1:10" ht="15" customHeight="1">
      <c r="A24" s="12">
        <v>20</v>
      </c>
      <c r="B24" s="28" t="s">
        <v>87</v>
      </c>
      <c r="C24" s="28" t="s">
        <v>88</v>
      </c>
      <c r="D24" s="28" t="s">
        <v>26</v>
      </c>
      <c r="E24" s="28" t="s">
        <v>58</v>
      </c>
      <c r="F24" s="31">
        <v>0.07327546296296296</v>
      </c>
      <c r="G24" s="31">
        <v>0.07327546296296296</v>
      </c>
      <c r="H24" s="12" t="str">
        <f t="shared" si="2"/>
        <v>6.36/km</v>
      </c>
      <c r="I24" s="13">
        <f t="shared" si="3"/>
        <v>0.02450231481481481</v>
      </c>
      <c r="J24" s="13">
        <f t="shared" si="4"/>
        <v>0</v>
      </c>
    </row>
    <row r="25" spans="1:10" ht="15" customHeight="1">
      <c r="A25" s="12">
        <v>21</v>
      </c>
      <c r="B25" s="28" t="s">
        <v>89</v>
      </c>
      <c r="C25" s="28" t="s">
        <v>90</v>
      </c>
      <c r="D25" s="28" t="s">
        <v>22</v>
      </c>
      <c r="E25" s="28" t="s">
        <v>91</v>
      </c>
      <c r="F25" s="31">
        <v>0.07328703703703704</v>
      </c>
      <c r="G25" s="31">
        <v>0.07328703703703704</v>
      </c>
      <c r="H25" s="12" t="str">
        <f t="shared" si="2"/>
        <v>6.36/km</v>
      </c>
      <c r="I25" s="13">
        <f t="shared" si="3"/>
        <v>0.02451388888888889</v>
      </c>
      <c r="J25" s="13">
        <f t="shared" si="4"/>
        <v>0.02168981481481482</v>
      </c>
    </row>
    <row r="26" spans="1:10" ht="15" customHeight="1">
      <c r="A26" s="12">
        <v>22</v>
      </c>
      <c r="B26" s="28" t="s">
        <v>43</v>
      </c>
      <c r="C26" s="28" t="s">
        <v>44</v>
      </c>
      <c r="D26" s="28" t="s">
        <v>38</v>
      </c>
      <c r="E26" s="28" t="s">
        <v>23</v>
      </c>
      <c r="F26" s="31">
        <v>0.09344907407407409</v>
      </c>
      <c r="G26" s="31">
        <v>0.09344907407407409</v>
      </c>
      <c r="H26" s="12" t="str">
        <f t="shared" si="2"/>
        <v>8.25/km</v>
      </c>
      <c r="I26" s="13">
        <f t="shared" si="3"/>
        <v>0.04467592592592594</v>
      </c>
      <c r="J26" s="13">
        <f t="shared" si="4"/>
        <v>0.026145833333333354</v>
      </c>
    </row>
    <row r="27" spans="1:10" ht="15" customHeight="1">
      <c r="A27" s="12">
        <v>23</v>
      </c>
      <c r="B27" s="28" t="s">
        <v>45</v>
      </c>
      <c r="C27" s="28" t="s">
        <v>46</v>
      </c>
      <c r="D27" s="28" t="s">
        <v>28</v>
      </c>
      <c r="E27" s="28" t="s">
        <v>17</v>
      </c>
      <c r="F27" s="31">
        <v>0.09375</v>
      </c>
      <c r="G27" s="31">
        <v>0.09375</v>
      </c>
      <c r="H27" s="12" t="str">
        <f t="shared" si="2"/>
        <v>8.26/km</v>
      </c>
      <c r="I27" s="13">
        <f t="shared" si="3"/>
        <v>0.04497685185185185</v>
      </c>
      <c r="J27" s="13">
        <f t="shared" si="4"/>
        <v>0.0255787037037037</v>
      </c>
    </row>
    <row r="28" spans="1:10" ht="15" customHeight="1">
      <c r="A28" s="12">
        <v>24</v>
      </c>
      <c r="B28" s="28" t="s">
        <v>50</v>
      </c>
      <c r="C28" s="28" t="s">
        <v>15</v>
      </c>
      <c r="D28" s="28" t="s">
        <v>51</v>
      </c>
      <c r="E28" s="28" t="s">
        <v>52</v>
      </c>
      <c r="F28" s="31">
        <v>0.09409722222222222</v>
      </c>
      <c r="G28" s="31">
        <v>0.09409722222222222</v>
      </c>
      <c r="H28" s="12" t="str">
        <f t="shared" si="2"/>
        <v>8.28/km</v>
      </c>
      <c r="I28" s="13">
        <f t="shared" si="3"/>
        <v>0.04532407407407407</v>
      </c>
      <c r="J28" s="13">
        <f t="shared" si="4"/>
        <v>0</v>
      </c>
    </row>
    <row r="29" spans="1:10" ht="15" customHeight="1">
      <c r="A29" s="25">
        <v>25</v>
      </c>
      <c r="B29" s="29" t="s">
        <v>53</v>
      </c>
      <c r="C29" s="29" t="s">
        <v>14</v>
      </c>
      <c r="D29" s="29" t="s">
        <v>42</v>
      </c>
      <c r="E29" s="29" t="s">
        <v>52</v>
      </c>
      <c r="F29" s="32">
        <v>0.09409722222222222</v>
      </c>
      <c r="G29" s="32">
        <v>0.09409722222222222</v>
      </c>
      <c r="H29" s="25" t="str">
        <f t="shared" si="2"/>
        <v>8.28/km</v>
      </c>
      <c r="I29" s="26">
        <f t="shared" si="3"/>
        <v>0.04532407407407407</v>
      </c>
      <c r="J29" s="26">
        <f t="shared" si="4"/>
        <v>0</v>
      </c>
    </row>
  </sheetData>
  <sheetProtection/>
  <autoFilter ref="A4:J2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Tappone del Terminillo</v>
      </c>
      <c r="B1" s="37"/>
      <c r="C1" s="38"/>
    </row>
    <row r="2" spans="1:3" ht="24" customHeight="1">
      <c r="A2" s="34" t="str">
        <f>Individuale!A2</f>
        <v>1ª edizione </v>
      </c>
      <c r="B2" s="34"/>
      <c r="C2" s="34"/>
    </row>
    <row r="3" spans="1:3" ht="24" customHeight="1">
      <c r="A3" s="39" t="str">
        <f>Individuale!A3</f>
        <v>Rieti (RI) Italia - Domenica 03/05/2015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6">
        <v>1</v>
      </c>
      <c r="B5" s="17" t="s">
        <v>58</v>
      </c>
      <c r="C5" s="22">
        <v>3</v>
      </c>
    </row>
    <row r="6" spans="1:3" ht="15" customHeight="1">
      <c r="A6" s="18">
        <v>2</v>
      </c>
      <c r="B6" s="19" t="s">
        <v>57</v>
      </c>
      <c r="C6" s="23">
        <v>3</v>
      </c>
    </row>
    <row r="7" spans="1:3" ht="15" customHeight="1">
      <c r="A7" s="18">
        <v>3</v>
      </c>
      <c r="B7" s="19" t="s">
        <v>39</v>
      </c>
      <c r="C7" s="23">
        <v>2</v>
      </c>
    </row>
    <row r="8" spans="1:3" ht="15" customHeight="1">
      <c r="A8" s="18">
        <v>4</v>
      </c>
      <c r="B8" s="19" t="s">
        <v>52</v>
      </c>
      <c r="C8" s="23">
        <v>2</v>
      </c>
    </row>
    <row r="9" spans="1:3" ht="15" customHeight="1">
      <c r="A9" s="18">
        <v>5</v>
      </c>
      <c r="B9" s="19" t="s">
        <v>27</v>
      </c>
      <c r="C9" s="23">
        <v>2</v>
      </c>
    </row>
    <row r="10" spans="1:3" ht="15" customHeight="1">
      <c r="A10" s="18">
        <v>6</v>
      </c>
      <c r="B10" s="19" t="s">
        <v>17</v>
      </c>
      <c r="C10" s="23">
        <v>2</v>
      </c>
    </row>
    <row r="11" spans="1:3" ht="15" customHeight="1">
      <c r="A11" s="18">
        <v>7</v>
      </c>
      <c r="B11" s="19" t="s">
        <v>18</v>
      </c>
      <c r="C11" s="23">
        <v>1</v>
      </c>
    </row>
    <row r="12" spans="1:3" ht="15" customHeight="1">
      <c r="A12" s="18">
        <v>8</v>
      </c>
      <c r="B12" s="19" t="s">
        <v>69</v>
      </c>
      <c r="C12" s="23">
        <v>1</v>
      </c>
    </row>
    <row r="13" spans="1:3" ht="15" customHeight="1">
      <c r="A13" s="18">
        <v>9</v>
      </c>
      <c r="B13" s="19" t="s">
        <v>23</v>
      </c>
      <c r="C13" s="23">
        <v>1</v>
      </c>
    </row>
    <row r="14" spans="1:3" ht="15" customHeight="1">
      <c r="A14" s="18">
        <v>10</v>
      </c>
      <c r="B14" s="19" t="s">
        <v>20</v>
      </c>
      <c r="C14" s="23">
        <v>1</v>
      </c>
    </row>
    <row r="15" spans="1:3" ht="15" customHeight="1">
      <c r="A15" s="18">
        <v>11</v>
      </c>
      <c r="B15" s="19" t="s">
        <v>59</v>
      </c>
      <c r="C15" s="23">
        <v>1</v>
      </c>
    </row>
    <row r="16" spans="1:3" ht="15" customHeight="1">
      <c r="A16" s="18">
        <v>12</v>
      </c>
      <c r="B16" s="19" t="s">
        <v>63</v>
      </c>
      <c r="C16" s="23">
        <v>1</v>
      </c>
    </row>
    <row r="17" spans="1:3" ht="15" customHeight="1">
      <c r="A17" s="18">
        <v>13</v>
      </c>
      <c r="B17" s="19" t="s">
        <v>91</v>
      </c>
      <c r="C17" s="23">
        <v>1</v>
      </c>
    </row>
    <row r="18" spans="1:3" ht="15" customHeight="1">
      <c r="A18" s="18">
        <v>14</v>
      </c>
      <c r="B18" s="19" t="s">
        <v>80</v>
      </c>
      <c r="C18" s="23">
        <v>1</v>
      </c>
    </row>
    <row r="19" spans="1:3" ht="15" customHeight="1">
      <c r="A19" s="18">
        <v>15</v>
      </c>
      <c r="B19" s="19" t="s">
        <v>76</v>
      </c>
      <c r="C19" s="23">
        <v>1</v>
      </c>
    </row>
    <row r="20" spans="1:3" ht="15" customHeight="1">
      <c r="A20" s="18">
        <v>16</v>
      </c>
      <c r="B20" s="19" t="s">
        <v>83</v>
      </c>
      <c r="C20" s="23">
        <v>1</v>
      </c>
    </row>
    <row r="21" spans="1:3" ht="15" customHeight="1">
      <c r="A21" s="20">
        <v>17</v>
      </c>
      <c r="B21" s="21" t="s">
        <v>92</v>
      </c>
      <c r="C21" s="24">
        <v>1</v>
      </c>
    </row>
    <row r="22" ht="15" customHeight="1">
      <c r="C22" s="2">
        <f>SUM(C5:C21)</f>
        <v>25</v>
      </c>
    </row>
  </sheetData>
  <sheetProtection/>
  <autoFilter ref="A4:C17">
    <sortState ref="A5:C22">
      <sortCondition descending="1" sortBy="value" ref="C5:C2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2015-05-12T21:42:01Z</dcterms:modified>
  <cp:category/>
  <cp:version/>
  <cp:contentType/>
  <cp:contentStatus/>
</cp:coreProperties>
</file>