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'Individuale'!$A$4:$J$66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<sst xmlns="http://schemas.openxmlformats.org/spreadsheetml/2006/main" count="297" uniqueCount="178">
  <si>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</si>
  <si>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</si>
  <si>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</si>
  <si>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</si>
  <si>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</si>
  <si>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</si>
  <si>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</si>
  <si>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</si>
  <si>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</si>
  <si>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</si>
  <si>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</si>
  <si>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</si>
  <si>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Domenico</t>
  </si>
  <si>
    <t>Tivoli Marathon</t>
  </si>
  <si>
    <t>Gabriele</t>
  </si>
  <si>
    <t>Gianluca</t>
  </si>
  <si>
    <t>Mancini</t>
  </si>
  <si>
    <t>Andrea</t>
  </si>
  <si>
    <t>Ruggeri</t>
  </si>
  <si>
    <t>US Roma 83</t>
  </si>
  <si>
    <t>Antonio</t>
  </si>
  <si>
    <t>Giovanni</t>
  </si>
  <si>
    <t>Roberto</t>
  </si>
  <si>
    <t>Maurizio</t>
  </si>
  <si>
    <t>Paolo</t>
  </si>
  <si>
    <t>Marco</t>
  </si>
  <si>
    <t>Zervos</t>
  </si>
  <si>
    <t>Thi Kim Thu</t>
  </si>
  <si>
    <t>Mario</t>
  </si>
  <si>
    <t>Giulia</t>
  </si>
  <si>
    <t>Bestiaco</t>
  </si>
  <si>
    <t>Marino</t>
  </si>
  <si>
    <t>Anna Maria</t>
  </si>
  <si>
    <t>Pellino</t>
  </si>
  <si>
    <t>Antonino</t>
  </si>
  <si>
    <t>A.S.D. Podistica Solidarietà</t>
  </si>
  <si>
    <t>Di Gregorio</t>
  </si>
  <si>
    <t>MM-40  C</t>
  </si>
  <si>
    <t>Guerrieri</t>
  </si>
  <si>
    <t>Luigi</t>
  </si>
  <si>
    <t>Vitamina eventi running</t>
  </si>
  <si>
    <t>Beltrone</t>
  </si>
  <si>
    <t>Emilio</t>
  </si>
  <si>
    <t>MM-45  D</t>
  </si>
  <si>
    <t>Marathon Club Roma</t>
  </si>
  <si>
    <t>Guidi</t>
  </si>
  <si>
    <t>Christian</t>
  </si>
  <si>
    <t>Terni triatlon</t>
  </si>
  <si>
    <t>Cavallucci</t>
  </si>
  <si>
    <t>Runners Sangemini</t>
  </si>
  <si>
    <t>Martini</t>
  </si>
  <si>
    <t>UISP Avis Rieti</t>
  </si>
  <si>
    <t>Smith</t>
  </si>
  <si>
    <t>Orazio</t>
  </si>
  <si>
    <t>MM-35  B</t>
  </si>
  <si>
    <t>GS Cat Sport</t>
  </si>
  <si>
    <t>Sollai</t>
  </si>
  <si>
    <t>Stefano</t>
  </si>
  <si>
    <t>Atletica Fiano Romano</t>
  </si>
  <si>
    <t>Colamedici</t>
  </si>
  <si>
    <t>Ubaldo</t>
  </si>
  <si>
    <t>Greta</t>
  </si>
  <si>
    <t>MF-35  N</t>
  </si>
  <si>
    <t>Guglini</t>
  </si>
  <si>
    <t>Giuseppe</t>
  </si>
  <si>
    <t>MM-55  F</t>
  </si>
  <si>
    <t>Pontieri</t>
  </si>
  <si>
    <t>Daniela</t>
  </si>
  <si>
    <t>Angelucci</t>
  </si>
  <si>
    <t>Malveno</t>
  </si>
  <si>
    <t>MM-50  E</t>
  </si>
  <si>
    <t>Runners Cittaducale</t>
  </si>
  <si>
    <t>Massimiliano</t>
  </si>
  <si>
    <t>Salvati</t>
  </si>
  <si>
    <t>Lanfranco</t>
  </si>
  <si>
    <t>Massarelli</t>
  </si>
  <si>
    <t>Giorgio</t>
  </si>
  <si>
    <t>Podistica Interamna</t>
  </si>
  <si>
    <t>Dionisi</t>
  </si>
  <si>
    <t>Bruno</t>
  </si>
  <si>
    <t>Proietti</t>
  </si>
  <si>
    <t>ASD Forti Runners</t>
  </si>
  <si>
    <t>Battistoni</t>
  </si>
  <si>
    <t>Riccardi</t>
  </si>
  <si>
    <t>Elio</t>
  </si>
  <si>
    <t>Di Paolo</t>
  </si>
  <si>
    <t>Brandi</t>
  </si>
  <si>
    <t>Fabrizio</t>
  </si>
  <si>
    <t>Atletica Insieme Forhans Team</t>
  </si>
  <si>
    <t>Bonsembiante</t>
  </si>
  <si>
    <t>Carlo</t>
  </si>
  <si>
    <t>I Runners</t>
  </si>
  <si>
    <t>Ratini</t>
  </si>
  <si>
    <t>Moreno</t>
  </si>
  <si>
    <t>indipendente</t>
  </si>
  <si>
    <t>De franciscis</t>
  </si>
  <si>
    <t>Lidia</t>
  </si>
  <si>
    <t>Astra Roma</t>
  </si>
  <si>
    <t>Di Bartolomeo</t>
  </si>
  <si>
    <t>Panebianco</t>
  </si>
  <si>
    <t>MM-60  G</t>
  </si>
  <si>
    <t>Corsa dei Santi</t>
  </si>
  <si>
    <t>Rancadore</t>
  </si>
  <si>
    <t>Riccardo</t>
  </si>
  <si>
    <t>Runners Ciampino</t>
  </si>
  <si>
    <t>Angelelli</t>
  </si>
  <si>
    <t>Egidio</t>
  </si>
  <si>
    <t>GS Podistica Preneste</t>
  </si>
  <si>
    <t>Cerioni</t>
  </si>
  <si>
    <t>GS Bancari Romani</t>
  </si>
  <si>
    <t>Squadrani</t>
  </si>
  <si>
    <t>MF-45  P</t>
  </si>
  <si>
    <t>Iacobelli</t>
  </si>
  <si>
    <t>Letizia</t>
  </si>
  <si>
    <t>Amatori Podistica Terni</t>
  </si>
  <si>
    <t>Grifoni</t>
  </si>
  <si>
    <t>Eugenio</t>
  </si>
  <si>
    <t>Runners Rieti</t>
  </si>
  <si>
    <t>Bortoloni</t>
  </si>
  <si>
    <t>Natale</t>
  </si>
  <si>
    <t>MM-65  H</t>
  </si>
  <si>
    <t>Di Felice</t>
  </si>
  <si>
    <t>MF-55  R</t>
  </si>
  <si>
    <t>Atl. Monte Mario Roma</t>
  </si>
  <si>
    <t>Giordano</t>
  </si>
  <si>
    <t>Paris</t>
  </si>
  <si>
    <t>Filiberto</t>
  </si>
  <si>
    <t>Alfonsi</t>
  </si>
  <si>
    <t>Roberta</t>
  </si>
  <si>
    <t>AF  M</t>
  </si>
  <si>
    <t>Di Marco</t>
  </si>
  <si>
    <t>Abadelli</t>
  </si>
  <si>
    <t>Esposito</t>
  </si>
  <si>
    <t>Sandro</t>
  </si>
  <si>
    <t>Harlow</t>
  </si>
  <si>
    <t>Bob</t>
  </si>
  <si>
    <t>Camberra Runners Club</t>
  </si>
  <si>
    <t>Forcuti</t>
  </si>
  <si>
    <t>MF-40  O</t>
  </si>
  <si>
    <t>Nadia</t>
  </si>
  <si>
    <t>Battelli</t>
  </si>
  <si>
    <t>Antonini</t>
  </si>
  <si>
    <t>Gian Luigi</t>
  </si>
  <si>
    <t>Carosi</t>
  </si>
  <si>
    <t>Virtus Crema</t>
  </si>
  <si>
    <t>Maroni</t>
  </si>
  <si>
    <t>Marcel</t>
  </si>
  <si>
    <t>GS Amleto Monti</t>
  </si>
  <si>
    <t>Felicietti</t>
  </si>
  <si>
    <t>Maria</t>
  </si>
  <si>
    <t>Torregiani</t>
  </si>
  <si>
    <t>MT Ottica Riano</t>
  </si>
  <si>
    <t>Pintus</t>
  </si>
  <si>
    <t>MM-70  I</t>
  </si>
  <si>
    <t>ASD Forza Maggiore</t>
  </si>
  <si>
    <t>Raru</t>
  </si>
  <si>
    <t>Carmen</t>
  </si>
  <si>
    <t>Scanzani</t>
  </si>
  <si>
    <t>Pasqualino</t>
  </si>
  <si>
    <t>Ciocchetti</t>
  </si>
  <si>
    <t>Silvana</t>
  </si>
  <si>
    <t>MF-65  T</t>
  </si>
  <si>
    <t>MM-75  L</t>
  </si>
  <si>
    <t>ASD Asterix</t>
  </si>
  <si>
    <t>Veroli</t>
  </si>
  <si>
    <t>Federico</t>
  </si>
  <si>
    <t>Atletica Faleria</t>
  </si>
  <si>
    <t>Sconocchia</t>
  </si>
  <si>
    <t>Renzo</t>
  </si>
  <si>
    <t>Kramar</t>
  </si>
  <si>
    <t>Carolyne</t>
  </si>
  <si>
    <t>MF-50  Q</t>
  </si>
  <si>
    <t>Orsingher</t>
  </si>
  <si>
    <t>Enzo</t>
  </si>
  <si>
    <t>ASD Atletica Vita</t>
  </si>
  <si>
    <t>Giro della Torretta</t>
  </si>
  <si>
    <t xml:space="preserve"> </t>
  </si>
  <si>
    <t>Quattrostrade (RI) Italia - Sabato 05/07/2014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</si>
</sst>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.0"/>
  </numFmts>
  <fonts count="52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18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51" fillId="35" borderId="13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51" fillId="35" borderId="13" xfId="0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center" vertical="center"/>
    </xf>
    <xf numFmtId="0" fontId="51" fillId="35" borderId="13" xfId="0" applyNumberFormat="1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21" fontId="51" fillId="35" borderId="13" xfId="0" applyNumberFormat="1" applyFont="1" applyFill="1" applyBorder="1" applyAlignment="1">
      <alignment horizontal="center" vertical="center"/>
    </xf>
    <xf numFmtId="21" fontId="5" fillId="34" borderId="12" xfId="0" applyNumberFormat="1" applyFont="1" applyFill="1" applyBorder="1" applyAlignment="1">
      <alignment horizontal="center" vertical="center" wrapText="1"/>
    </xf>
    <xf numFmtId="21" fontId="0" fillId="0" borderId="0" xfId="0" applyNumberFormat="1" applyAlignment="1">
      <alignment horizont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8" sqref="B8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5" customWidth="1"/>
    <col min="6" max="6" width="10.7109375" style="29" customWidth="1"/>
    <col min="7" max="7" width="10.7109375" style="2" customWidth="1"/>
    <col min="8" max="10" width="10.7109375" style="1" customWidth="1"/>
  </cols>
  <sheetData>
    <row r="1" spans="1:10" ht="45" customHeight="1">
      <c r="A1" s="30" t="s">
        <v>175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24" customHeight="1">
      <c r="A2" s="31" t="s">
        <v>176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24" customHeight="1">
      <c r="A3" s="32" t="s">
        <v>177</v>
      </c>
      <c r="B3" s="32"/>
      <c r="C3" s="32"/>
      <c r="D3" s="32"/>
      <c r="E3" s="32"/>
      <c r="F3" s="32"/>
      <c r="G3" s="32"/>
      <c r="H3" s="32"/>
      <c r="I3" s="3" t="s">
        <v>0</v>
      </c>
      <c r="J3" s="4">
        <v>10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28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2">
        <v>1</v>
      </c>
      <c r="B5" s="17" t="s">
        <v>36</v>
      </c>
      <c r="C5" s="17" t="s">
        <v>22</v>
      </c>
      <c r="D5" s="12" t="s">
        <v>37</v>
      </c>
      <c r="E5" s="17" t="s">
        <v>13</v>
      </c>
      <c r="F5" s="26">
        <v>0.025104166666666664</v>
      </c>
      <c r="G5" s="26">
        <v>0.025104166666666664</v>
      </c>
      <c r="H5" s="12" t="str">
        <f aca="true" t="shared" si="0" ref="H5:H33">TEXT(INT((HOUR(G5)*3600+MINUTE(G5)*60+SECOND(G5))/$J$3/60),"0")&amp;"."&amp;TEXT(MOD((HOUR(G5)*3600+MINUTE(G5)*60+SECOND(G5))/$J$3,60),"00")&amp;"/km"</f>
        <v>3.37/km</v>
      </c>
      <c r="I5" s="26">
        <f aca="true" t="shared" si="1" ref="I5:I33">G5-$G$5</f>
        <v>0</v>
      </c>
      <c r="J5" s="26">
        <f>G5-INDEX($G$5:$G$76,MATCH(D5,$D$5:$D$76,0))</f>
        <v>0</v>
      </c>
    </row>
    <row r="6" spans="1:10" s="10" customFormat="1" ht="15" customHeight="1">
      <c r="A6" s="13">
        <v>2</v>
      </c>
      <c r="B6" s="18" t="s">
        <v>38</v>
      </c>
      <c r="C6" s="18" t="s">
        <v>39</v>
      </c>
      <c r="D6" s="13" t="s">
        <v>37</v>
      </c>
      <c r="E6" s="18" t="s">
        <v>40</v>
      </c>
      <c r="F6" s="14">
        <v>0.02695601851851852</v>
      </c>
      <c r="G6" s="14">
        <v>0.02695601851851852</v>
      </c>
      <c r="H6" s="13" t="str">
        <f t="shared" si="0"/>
        <v>3.53/km</v>
      </c>
      <c r="I6" s="14">
        <f t="shared" si="1"/>
        <v>0.001851851851851858</v>
      </c>
      <c r="J6" s="14">
        <f>G6-INDEX($G$5:$G$76,MATCH(D6,$D$5:$D$76,0))</f>
        <v>0.001851851851851858</v>
      </c>
    </row>
    <row r="7" spans="1:10" s="10" customFormat="1" ht="15" customHeight="1">
      <c r="A7" s="13">
        <v>3</v>
      </c>
      <c r="B7" s="18" t="s">
        <v>41</v>
      </c>
      <c r="C7" s="18" t="s">
        <v>42</v>
      </c>
      <c r="D7" s="13" t="s">
        <v>43</v>
      </c>
      <c r="E7" s="18" t="s">
        <v>44</v>
      </c>
      <c r="F7" s="14">
        <v>0.027546296296296294</v>
      </c>
      <c r="G7" s="14">
        <v>0.027546296296296294</v>
      </c>
      <c r="H7" s="13" t="str">
        <f t="shared" si="0"/>
        <v>3.58/km</v>
      </c>
      <c r="I7" s="14">
        <f t="shared" si="1"/>
        <v>0.002442129629629631</v>
      </c>
      <c r="J7" s="14">
        <f>G7-INDEX($G$5:$G$76,MATCH(D7,$D$5:$D$76,0))</f>
        <v>0</v>
      </c>
    </row>
    <row r="8" spans="1:10" s="10" customFormat="1" ht="15" customHeight="1">
      <c r="A8" s="13">
        <v>4</v>
      </c>
      <c r="B8" s="18" t="s">
        <v>45</v>
      </c>
      <c r="C8" s="18" t="s">
        <v>46</v>
      </c>
      <c r="D8" s="13" t="s">
        <v>37</v>
      </c>
      <c r="E8" s="18" t="s">
        <v>47</v>
      </c>
      <c r="F8" s="14">
        <v>0.027511574074074074</v>
      </c>
      <c r="G8" s="14">
        <v>0.027511574074074074</v>
      </c>
      <c r="H8" s="13" t="str">
        <f t="shared" si="0"/>
        <v>3.58/km</v>
      </c>
      <c r="I8" s="14">
        <f t="shared" si="1"/>
        <v>0.00240740740740741</v>
      </c>
      <c r="J8" s="14">
        <f>G8-INDEX($G$5:$G$76,MATCH(D8,$D$5:$D$76,0))</f>
        <v>0.00240740740740741</v>
      </c>
    </row>
    <row r="9" spans="1:10" s="10" customFormat="1" ht="15" customHeight="1">
      <c r="A9" s="13">
        <v>5</v>
      </c>
      <c r="B9" s="18" t="s">
        <v>48</v>
      </c>
      <c r="C9" s="18" t="s">
        <v>25</v>
      </c>
      <c r="D9" s="13" t="s">
        <v>43</v>
      </c>
      <c r="E9" s="18" t="s">
        <v>49</v>
      </c>
      <c r="F9" s="14">
        <v>0.027766203703703706</v>
      </c>
      <c r="G9" s="14">
        <v>0.027766203703703706</v>
      </c>
      <c r="H9" s="13" t="str">
        <f t="shared" si="0"/>
        <v>3.60/km</v>
      </c>
      <c r="I9" s="14">
        <f t="shared" si="1"/>
        <v>0.0026620370370370426</v>
      </c>
      <c r="J9" s="14">
        <f>G9-INDEX($G$5:$G$76,MATCH(D9,$D$5:$D$76,0))</f>
        <v>0.00021990740740741171</v>
      </c>
    </row>
    <row r="10" spans="1:10" s="10" customFormat="1" ht="15" customHeight="1">
      <c r="A10" s="13">
        <v>6</v>
      </c>
      <c r="B10" s="18" t="s">
        <v>50</v>
      </c>
      <c r="C10" s="18" t="s">
        <v>20</v>
      </c>
      <c r="D10" s="13" t="s">
        <v>37</v>
      </c>
      <c r="E10" s="18" t="s">
        <v>51</v>
      </c>
      <c r="F10" s="14">
        <v>0.028402777777777777</v>
      </c>
      <c r="G10" s="14">
        <v>0.028402777777777777</v>
      </c>
      <c r="H10" s="13" t="str">
        <f t="shared" si="0"/>
        <v>4.05/km</v>
      </c>
      <c r="I10" s="14">
        <f t="shared" si="1"/>
        <v>0.0032986111111111133</v>
      </c>
      <c r="J10" s="14">
        <f>G10-INDEX($G$5:$G$76,MATCH(D10,$D$5:$D$76,0))</f>
        <v>0.0032986111111111133</v>
      </c>
    </row>
    <row r="11" spans="1:10" s="10" customFormat="1" ht="15" customHeight="1">
      <c r="A11" s="13">
        <v>7</v>
      </c>
      <c r="B11" s="18" t="s">
        <v>52</v>
      </c>
      <c r="C11" s="18" t="s">
        <v>53</v>
      </c>
      <c r="D11" s="13" t="s">
        <v>54</v>
      </c>
      <c r="E11" s="18" t="s">
        <v>55</v>
      </c>
      <c r="F11" s="14">
        <v>0.028460648148148148</v>
      </c>
      <c r="G11" s="14">
        <v>0.028460648148148148</v>
      </c>
      <c r="H11" s="13" t="str">
        <f t="shared" si="0"/>
        <v>4.06/km</v>
      </c>
      <c r="I11" s="14">
        <f t="shared" si="1"/>
        <v>0.0033564814814814846</v>
      </c>
      <c r="J11" s="14">
        <f>G11-INDEX($G$5:$G$76,MATCH(D11,$D$5:$D$76,0))</f>
        <v>0</v>
      </c>
    </row>
    <row r="12" spans="1:10" s="10" customFormat="1" ht="15" customHeight="1">
      <c r="A12" s="13">
        <v>8</v>
      </c>
      <c r="B12" s="18" t="s">
        <v>56</v>
      </c>
      <c r="C12" s="18" t="s">
        <v>57</v>
      </c>
      <c r="D12" s="13" t="s">
        <v>43</v>
      </c>
      <c r="E12" s="18" t="s">
        <v>58</v>
      </c>
      <c r="F12" s="14">
        <v>0.028680555555555553</v>
      </c>
      <c r="G12" s="14">
        <v>0.028680555555555553</v>
      </c>
      <c r="H12" s="13" t="str">
        <f t="shared" si="0"/>
        <v>4.08/km</v>
      </c>
      <c r="I12" s="14">
        <f t="shared" si="1"/>
        <v>0.0035763888888888894</v>
      </c>
      <c r="J12" s="14">
        <f>G12-INDEX($G$5:$G$76,MATCH(D12,$D$5:$D$76,0))</f>
        <v>0.0011342592592592585</v>
      </c>
    </row>
    <row r="13" spans="1:10" s="10" customFormat="1" ht="15" customHeight="1">
      <c r="A13" s="13">
        <v>9</v>
      </c>
      <c r="B13" s="18" t="s">
        <v>59</v>
      </c>
      <c r="C13" s="18" t="s">
        <v>60</v>
      </c>
      <c r="D13" s="13" t="s">
        <v>37</v>
      </c>
      <c r="E13" s="18" t="s">
        <v>58</v>
      </c>
      <c r="F13" s="14">
        <v>0.028738425925925928</v>
      </c>
      <c r="G13" s="14">
        <v>0.028738425925925928</v>
      </c>
      <c r="H13" s="13" t="str">
        <f t="shared" si="0"/>
        <v>4.08/km</v>
      </c>
      <c r="I13" s="14">
        <f t="shared" si="1"/>
        <v>0.003634259259259264</v>
      </c>
      <c r="J13" s="14">
        <f>G13-INDEX($G$5:$G$76,MATCH(D13,$D$5:$D$76,0))</f>
        <v>0.003634259259259264</v>
      </c>
    </row>
    <row r="14" spans="1:10" s="10" customFormat="1" ht="15" customHeight="1">
      <c r="A14" s="13">
        <v>10</v>
      </c>
      <c r="B14" s="18" t="s">
        <v>45</v>
      </c>
      <c r="C14" s="18" t="s">
        <v>61</v>
      </c>
      <c r="D14" s="13" t="s">
        <v>62</v>
      </c>
      <c r="E14" s="18" t="s">
        <v>47</v>
      </c>
      <c r="F14" s="14">
        <v>0.028807870370370373</v>
      </c>
      <c r="G14" s="14">
        <v>0.028807870370370373</v>
      </c>
      <c r="H14" s="13" t="str">
        <f t="shared" si="0"/>
        <v>4.09/km</v>
      </c>
      <c r="I14" s="14">
        <f t="shared" si="1"/>
        <v>0.003703703703703709</v>
      </c>
      <c r="J14" s="14">
        <f>G14-INDEX($G$5:$G$76,MATCH(D14,$D$5:$D$76,0))</f>
        <v>0</v>
      </c>
    </row>
    <row r="15" spans="1:10" s="10" customFormat="1" ht="15" customHeight="1">
      <c r="A15" s="13">
        <v>11</v>
      </c>
      <c r="B15" s="18" t="s">
        <v>63</v>
      </c>
      <c r="C15" s="18" t="s">
        <v>64</v>
      </c>
      <c r="D15" s="13" t="s">
        <v>65</v>
      </c>
      <c r="E15" s="18" t="s">
        <v>19</v>
      </c>
      <c r="F15" s="14">
        <v>0.0290625</v>
      </c>
      <c r="G15" s="14">
        <v>0.0290625</v>
      </c>
      <c r="H15" s="13" t="str">
        <f t="shared" si="0"/>
        <v>4.11/km</v>
      </c>
      <c r="I15" s="14">
        <f t="shared" si="1"/>
        <v>0.003958333333333338</v>
      </c>
      <c r="J15" s="14">
        <f>G15-INDEX($G$5:$G$76,MATCH(D15,$D$5:$D$76,0))</f>
        <v>0</v>
      </c>
    </row>
    <row r="16" spans="1:10" s="10" customFormat="1" ht="15" customHeight="1">
      <c r="A16" s="13">
        <v>12</v>
      </c>
      <c r="B16" s="18" t="s">
        <v>66</v>
      </c>
      <c r="C16" s="18" t="s">
        <v>67</v>
      </c>
      <c r="D16" s="13" t="s">
        <v>62</v>
      </c>
      <c r="E16" s="18" t="s">
        <v>19</v>
      </c>
      <c r="F16" s="14">
        <v>0.029143518518518517</v>
      </c>
      <c r="G16" s="14">
        <v>0.029143518518518517</v>
      </c>
      <c r="H16" s="13" t="str">
        <f t="shared" si="0"/>
        <v>4.12/km</v>
      </c>
      <c r="I16" s="14">
        <f t="shared" si="1"/>
        <v>0.004039351851851853</v>
      </c>
      <c r="J16" s="14">
        <f>G16-INDEX($G$5:$G$76,MATCH(D16,$D$5:$D$76,0))</f>
        <v>0.00033564814814814395</v>
      </c>
    </row>
    <row r="17" spans="1:10" s="10" customFormat="1" ht="15" customHeight="1">
      <c r="A17" s="13">
        <v>13</v>
      </c>
      <c r="B17" s="18" t="s">
        <v>68</v>
      </c>
      <c r="C17" s="18" t="s">
        <v>69</v>
      </c>
      <c r="D17" s="13" t="s">
        <v>70</v>
      </c>
      <c r="E17" s="18" t="s">
        <v>71</v>
      </c>
      <c r="F17" s="14">
        <v>0.02934027777777778</v>
      </c>
      <c r="G17" s="14">
        <v>0.02934027777777778</v>
      </c>
      <c r="H17" s="13" t="str">
        <f t="shared" si="0"/>
        <v>4.14/km</v>
      </c>
      <c r="I17" s="14">
        <f t="shared" si="1"/>
        <v>0.004236111111111118</v>
      </c>
      <c r="J17" s="14">
        <f>G17-INDEX($G$5:$G$76,MATCH(D17,$D$5:$D$76,0))</f>
        <v>0</v>
      </c>
    </row>
    <row r="18" spans="1:10" s="10" customFormat="1" ht="15" customHeight="1">
      <c r="A18" s="13">
        <v>14</v>
      </c>
      <c r="B18" s="18" t="s">
        <v>36</v>
      </c>
      <c r="C18" s="18" t="s">
        <v>72</v>
      </c>
      <c r="D18" s="13" t="s">
        <v>37</v>
      </c>
      <c r="E18" s="18" t="s">
        <v>13</v>
      </c>
      <c r="F18" s="14">
        <v>0.02972222222222222</v>
      </c>
      <c r="G18" s="14">
        <v>0.02972222222222222</v>
      </c>
      <c r="H18" s="13" t="str">
        <f t="shared" si="0"/>
        <v>4.17/km</v>
      </c>
      <c r="I18" s="14">
        <f t="shared" si="1"/>
        <v>0.004618055555555556</v>
      </c>
      <c r="J18" s="14">
        <f>G18-INDEX($G$5:$G$76,MATCH(D18,$D$5:$D$76,0))</f>
        <v>0.004618055555555556</v>
      </c>
    </row>
    <row r="19" spans="1:10" s="10" customFormat="1" ht="15" customHeight="1">
      <c r="A19" s="13">
        <v>15</v>
      </c>
      <c r="B19" s="18" t="s">
        <v>73</v>
      </c>
      <c r="C19" s="18" t="s">
        <v>74</v>
      </c>
      <c r="D19" s="13" t="s">
        <v>65</v>
      </c>
      <c r="E19" s="18" t="s">
        <v>55</v>
      </c>
      <c r="F19" s="14">
        <v>0.02991898148148148</v>
      </c>
      <c r="G19" s="14">
        <v>0.02991898148148148</v>
      </c>
      <c r="H19" s="13" t="str">
        <f t="shared" si="0"/>
        <v>4.19/km</v>
      </c>
      <c r="I19" s="14">
        <f t="shared" si="1"/>
        <v>0.004814814814814817</v>
      </c>
      <c r="J19" s="14">
        <f>G19-INDEX($G$5:$G$76,MATCH(D19,$D$5:$D$76,0))</f>
        <v>0.0008564814814814789</v>
      </c>
    </row>
    <row r="20" spans="1:10" s="10" customFormat="1" ht="15" customHeight="1">
      <c r="A20" s="13">
        <v>16</v>
      </c>
      <c r="B20" s="18" t="s">
        <v>75</v>
      </c>
      <c r="C20" s="18" t="s">
        <v>76</v>
      </c>
      <c r="D20" s="13" t="s">
        <v>70</v>
      </c>
      <c r="E20" s="18" t="s">
        <v>77</v>
      </c>
      <c r="F20" s="14">
        <v>0.029965277777777775</v>
      </c>
      <c r="G20" s="14">
        <v>0.029965277777777775</v>
      </c>
      <c r="H20" s="13" t="str">
        <f t="shared" si="0"/>
        <v>4.19/km</v>
      </c>
      <c r="I20" s="14">
        <f t="shared" si="1"/>
        <v>0.004861111111111111</v>
      </c>
      <c r="J20" s="14">
        <f>G20-INDEX($G$5:$G$76,MATCH(D20,$D$5:$D$76,0))</f>
        <v>0.0006249999999999936</v>
      </c>
    </row>
    <row r="21" spans="1:10" s="10" customFormat="1" ht="15" customHeight="1">
      <c r="A21" s="13">
        <v>17</v>
      </c>
      <c r="B21" s="18" t="s">
        <v>78</v>
      </c>
      <c r="C21" s="18" t="s">
        <v>79</v>
      </c>
      <c r="D21" s="13" t="s">
        <v>70</v>
      </c>
      <c r="E21" s="18" t="s">
        <v>71</v>
      </c>
      <c r="F21" s="14">
        <v>0.030046296296296297</v>
      </c>
      <c r="G21" s="14">
        <v>0.030046296296296297</v>
      </c>
      <c r="H21" s="13" t="str">
        <f t="shared" si="0"/>
        <v>4.20/km</v>
      </c>
      <c r="I21" s="14">
        <f t="shared" si="1"/>
        <v>0.004942129629629633</v>
      </c>
      <c r="J21" s="14">
        <f>G21-INDEX($G$5:$G$76,MATCH(D21,$D$5:$D$76,0))</f>
        <v>0.0007060185185185155</v>
      </c>
    </row>
    <row r="22" spans="1:10" s="10" customFormat="1" ht="15" customHeight="1">
      <c r="A22" s="13">
        <v>18</v>
      </c>
      <c r="B22" s="18" t="s">
        <v>80</v>
      </c>
      <c r="C22" s="18" t="s">
        <v>25</v>
      </c>
      <c r="D22" s="13" t="s">
        <v>54</v>
      </c>
      <c r="E22" s="18" t="s">
        <v>81</v>
      </c>
      <c r="F22" s="14">
        <v>0.03107638888888889</v>
      </c>
      <c r="G22" s="14">
        <v>0.03107638888888889</v>
      </c>
      <c r="H22" s="13" t="str">
        <f t="shared" si="0"/>
        <v>4.29/km</v>
      </c>
      <c r="I22" s="14">
        <f t="shared" si="1"/>
        <v>0.005972222222222226</v>
      </c>
      <c r="J22" s="14">
        <f>G22-INDEX($G$5:$G$76,MATCH(D22,$D$5:$D$76,0))</f>
        <v>0.0026157407407407414</v>
      </c>
    </row>
    <row r="23" spans="1:10" s="10" customFormat="1" ht="15" customHeight="1">
      <c r="A23" s="13">
        <v>19</v>
      </c>
      <c r="B23" s="18" t="s">
        <v>82</v>
      </c>
      <c r="C23" s="18" t="s">
        <v>17</v>
      </c>
      <c r="D23" s="13" t="s">
        <v>37</v>
      </c>
      <c r="E23" s="18" t="s">
        <v>81</v>
      </c>
      <c r="F23" s="14">
        <v>0.03113425925925926</v>
      </c>
      <c r="G23" s="14">
        <v>0.03113425925925926</v>
      </c>
      <c r="H23" s="13" t="str">
        <f t="shared" si="0"/>
        <v>4.29/km</v>
      </c>
      <c r="I23" s="14">
        <f t="shared" si="1"/>
        <v>0.006030092592592597</v>
      </c>
      <c r="J23" s="14">
        <f>G23-INDEX($G$5:$G$76,MATCH(D23,$D$5:$D$76,0))</f>
        <v>0.006030092592592597</v>
      </c>
    </row>
    <row r="24" spans="1:10" s="10" customFormat="1" ht="15" customHeight="1">
      <c r="A24" s="13">
        <v>20</v>
      </c>
      <c r="B24" s="18" t="s">
        <v>83</v>
      </c>
      <c r="C24" s="18" t="s">
        <v>84</v>
      </c>
      <c r="D24" s="13" t="s">
        <v>70</v>
      </c>
      <c r="E24" s="18" t="s">
        <v>40</v>
      </c>
      <c r="F24" s="14">
        <v>0.031180555555555555</v>
      </c>
      <c r="G24" s="14">
        <v>0.031180555555555555</v>
      </c>
      <c r="H24" s="13" t="str">
        <f t="shared" si="0"/>
        <v>4.29/km</v>
      </c>
      <c r="I24" s="14">
        <f t="shared" si="1"/>
        <v>0.006076388888888892</v>
      </c>
      <c r="J24" s="14">
        <f>G24-INDEX($G$5:$G$76,MATCH(D24,$D$5:$D$76,0))</f>
        <v>0.001840277777777774</v>
      </c>
    </row>
    <row r="25" spans="1:10" s="10" customFormat="1" ht="15" customHeight="1">
      <c r="A25" s="13">
        <v>21</v>
      </c>
      <c r="B25" s="18" t="s">
        <v>85</v>
      </c>
      <c r="C25" s="18" t="s">
        <v>25</v>
      </c>
      <c r="D25" s="13" t="s">
        <v>70</v>
      </c>
      <c r="E25" s="18" t="s">
        <v>55</v>
      </c>
      <c r="F25" s="14">
        <v>0.03158564814814815</v>
      </c>
      <c r="G25" s="14">
        <v>0.03158564814814815</v>
      </c>
      <c r="H25" s="13" t="str">
        <f t="shared" si="0"/>
        <v>4.33/km</v>
      </c>
      <c r="I25" s="14">
        <f t="shared" si="1"/>
        <v>0.006481481481481484</v>
      </c>
      <c r="J25" s="14">
        <f>G25-INDEX($G$5:$G$76,MATCH(D25,$D$5:$D$76,0))</f>
        <v>0.0022453703703703663</v>
      </c>
    </row>
    <row r="26" spans="1:10" s="10" customFormat="1" ht="15" customHeight="1">
      <c r="A26" s="13">
        <v>22</v>
      </c>
      <c r="B26" s="18" t="s">
        <v>86</v>
      </c>
      <c r="C26" s="18" t="s">
        <v>87</v>
      </c>
      <c r="D26" s="13" t="s">
        <v>37</v>
      </c>
      <c r="E26" s="18" t="s">
        <v>88</v>
      </c>
      <c r="F26" s="14">
        <v>0.03177083333333333</v>
      </c>
      <c r="G26" s="14">
        <v>0.03177083333333333</v>
      </c>
      <c r="H26" s="13" t="str">
        <f t="shared" si="0"/>
        <v>4.35/km</v>
      </c>
      <c r="I26" s="14">
        <f t="shared" si="1"/>
        <v>0.006666666666666668</v>
      </c>
      <c r="J26" s="14">
        <f>G26-INDEX($G$5:$G$76,MATCH(D26,$D$5:$D$76,0))</f>
        <v>0.006666666666666668</v>
      </c>
    </row>
    <row r="27" spans="1:10" s="10" customFormat="1" ht="15" customHeight="1">
      <c r="A27" s="13">
        <v>23</v>
      </c>
      <c r="B27" s="18" t="s">
        <v>89</v>
      </c>
      <c r="C27" s="18" t="s">
        <v>90</v>
      </c>
      <c r="D27" s="13" t="s">
        <v>37</v>
      </c>
      <c r="E27" s="18" t="s">
        <v>91</v>
      </c>
      <c r="F27" s="14">
        <v>0.03201388888888889</v>
      </c>
      <c r="G27" s="14">
        <v>0.03201388888888889</v>
      </c>
      <c r="H27" s="13" t="str">
        <f t="shared" si="0"/>
        <v>4.37/km</v>
      </c>
      <c r="I27" s="14">
        <f t="shared" si="1"/>
        <v>0.006909722222222227</v>
      </c>
      <c r="J27" s="14">
        <f>G27-INDEX($G$5:$G$76,MATCH(D27,$D$5:$D$76,0))</f>
        <v>0.006909722222222227</v>
      </c>
    </row>
    <row r="28" spans="1:10" s="11" customFormat="1" ht="15" customHeight="1">
      <c r="A28" s="13">
        <v>24</v>
      </c>
      <c r="B28" s="18" t="s">
        <v>92</v>
      </c>
      <c r="C28" s="18" t="s">
        <v>93</v>
      </c>
      <c r="D28" s="13" t="s">
        <v>43</v>
      </c>
      <c r="E28" s="18" t="s">
        <v>94</v>
      </c>
      <c r="F28" s="14">
        <v>0.032164351851851854</v>
      </c>
      <c r="G28" s="14">
        <v>0.032164351851851854</v>
      </c>
      <c r="H28" s="13" t="str">
        <f t="shared" si="0"/>
        <v>4.38/km</v>
      </c>
      <c r="I28" s="14">
        <f t="shared" si="1"/>
        <v>0.00706018518518519</v>
      </c>
      <c r="J28" s="14">
        <f>G28-INDEX($G$5:$G$76,MATCH(D28,$D$5:$D$76,0))</f>
        <v>0.004618055555555559</v>
      </c>
    </row>
    <row r="29" spans="1:10" ht="15" customHeight="1">
      <c r="A29" s="13">
        <v>25</v>
      </c>
      <c r="B29" s="18" t="s">
        <v>95</v>
      </c>
      <c r="C29" s="18" t="s">
        <v>96</v>
      </c>
      <c r="D29" s="13" t="s">
        <v>62</v>
      </c>
      <c r="E29" s="18" t="s">
        <v>97</v>
      </c>
      <c r="F29" s="14">
        <v>0.03236111111111111</v>
      </c>
      <c r="G29" s="14">
        <v>0.03236111111111111</v>
      </c>
      <c r="H29" s="13" t="str">
        <f t="shared" si="0"/>
        <v>4.40/km</v>
      </c>
      <c r="I29" s="14">
        <f t="shared" si="1"/>
        <v>0.007256944444444448</v>
      </c>
      <c r="J29" s="14">
        <f>G29-INDEX($G$5:$G$76,MATCH(D29,$D$5:$D$76,0))</f>
        <v>0.0035532407407407388</v>
      </c>
    </row>
    <row r="30" spans="1:10" ht="15" customHeight="1">
      <c r="A30" s="13">
        <v>26</v>
      </c>
      <c r="B30" s="18" t="s">
        <v>98</v>
      </c>
      <c r="C30" s="18" t="s">
        <v>15</v>
      </c>
      <c r="D30" s="13" t="s">
        <v>37</v>
      </c>
      <c r="E30" s="18" t="s">
        <v>55</v>
      </c>
      <c r="F30" s="14">
        <v>0.032615740740740744</v>
      </c>
      <c r="G30" s="14">
        <v>0.032615740740740744</v>
      </c>
      <c r="H30" s="13" t="str">
        <f t="shared" si="0"/>
        <v>4.42/km</v>
      </c>
      <c r="I30" s="14">
        <f t="shared" si="1"/>
        <v>0.00751157407407408</v>
      </c>
      <c r="J30" s="14">
        <f>G30-INDEX($G$5:$G$76,MATCH(D30,$D$5:$D$76,0))</f>
        <v>0.00751157407407408</v>
      </c>
    </row>
    <row r="31" spans="1:10" ht="15" customHeight="1">
      <c r="A31" s="13">
        <v>27</v>
      </c>
      <c r="B31" s="18" t="s">
        <v>99</v>
      </c>
      <c r="C31" s="18" t="s">
        <v>20</v>
      </c>
      <c r="D31" s="13" t="s">
        <v>100</v>
      </c>
      <c r="E31" s="18" t="s">
        <v>101</v>
      </c>
      <c r="F31" s="14">
        <v>0.03290509259259259</v>
      </c>
      <c r="G31" s="14">
        <v>0.03290509259259259</v>
      </c>
      <c r="H31" s="13" t="str">
        <f t="shared" si="0"/>
        <v>4.44/km</v>
      </c>
      <c r="I31" s="14">
        <f t="shared" si="1"/>
        <v>0.007800925925925926</v>
      </c>
      <c r="J31" s="14">
        <f>G31-INDEX($G$5:$G$76,MATCH(D31,$D$5:$D$76,0))</f>
        <v>0</v>
      </c>
    </row>
    <row r="32" spans="1:10" ht="15" customHeight="1">
      <c r="A32" s="13">
        <v>28</v>
      </c>
      <c r="B32" s="18" t="s">
        <v>102</v>
      </c>
      <c r="C32" s="18" t="s">
        <v>103</v>
      </c>
      <c r="D32" s="13" t="s">
        <v>43</v>
      </c>
      <c r="E32" s="18" t="s">
        <v>104</v>
      </c>
      <c r="F32" s="14">
        <v>0.03297453703703704</v>
      </c>
      <c r="G32" s="14">
        <v>0.03297453703703704</v>
      </c>
      <c r="H32" s="13" t="str">
        <f t="shared" si="0"/>
        <v>4.45/km</v>
      </c>
      <c r="I32" s="14">
        <f t="shared" si="1"/>
        <v>0.007870370370370375</v>
      </c>
      <c r="J32" s="14">
        <f>G32-INDEX($G$5:$G$76,MATCH(D32,$D$5:$D$76,0))</f>
        <v>0.005428240740740744</v>
      </c>
    </row>
    <row r="33" spans="1:10" ht="15" customHeight="1">
      <c r="A33" s="13">
        <v>29</v>
      </c>
      <c r="B33" s="18" t="s">
        <v>105</v>
      </c>
      <c r="C33" s="18" t="s">
        <v>106</v>
      </c>
      <c r="D33" s="13" t="s">
        <v>65</v>
      </c>
      <c r="E33" s="18" t="s">
        <v>107</v>
      </c>
      <c r="F33" s="14">
        <v>0.0330787037037037</v>
      </c>
      <c r="G33" s="14">
        <v>0.0330787037037037</v>
      </c>
      <c r="H33" s="13" t="str">
        <f t="shared" si="0"/>
        <v>4.46/km</v>
      </c>
      <c r="I33" s="14">
        <f t="shared" si="1"/>
        <v>0.007974537037037037</v>
      </c>
      <c r="J33" s="14">
        <f>G33-INDEX($G$5:$G$76,MATCH(D33,$D$5:$D$76,0))</f>
        <v>0.004016203703703699</v>
      </c>
    </row>
    <row r="34" spans="1:10" ht="15" customHeight="1">
      <c r="A34" s="13">
        <v>30</v>
      </c>
      <c r="B34" s="18" t="s">
        <v>108</v>
      </c>
      <c r="C34" s="18" t="s">
        <v>90</v>
      </c>
      <c r="D34" s="13" t="s">
        <v>37</v>
      </c>
      <c r="E34" s="18" t="s">
        <v>109</v>
      </c>
      <c r="F34" s="14">
        <v>0.03315972222222222</v>
      </c>
      <c r="G34" s="14">
        <v>0.03315972222222222</v>
      </c>
      <c r="H34" s="13" t="str">
        <f aca="true" t="shared" si="2" ref="H34:H53">TEXT(INT((HOUR(G34)*3600+MINUTE(G34)*60+SECOND(G34))/$J$3/60),"0")&amp;"."&amp;TEXT(MOD((HOUR(G34)*3600+MINUTE(G34)*60+SECOND(G34))/$J$3,60),"00")&amp;"/km"</f>
        <v>4.47/km</v>
      </c>
      <c r="I34" s="14">
        <f aca="true" t="shared" si="3" ref="I34:I53">G34-$G$5</f>
        <v>0.008055555555555559</v>
      </c>
      <c r="J34" s="14">
        <f>G34-INDEX($G$5:$G$76,MATCH(D34,$D$5:$D$76,0))</f>
        <v>0.008055555555555559</v>
      </c>
    </row>
    <row r="35" spans="1:10" ht="15" customHeight="1">
      <c r="A35" s="13">
        <v>31</v>
      </c>
      <c r="B35" s="18" t="s">
        <v>110</v>
      </c>
      <c r="C35" s="18" t="s">
        <v>23</v>
      </c>
      <c r="D35" s="13" t="s">
        <v>54</v>
      </c>
      <c r="E35" s="18" t="s">
        <v>58</v>
      </c>
      <c r="F35" s="14">
        <v>0.033483796296296296</v>
      </c>
      <c r="G35" s="14">
        <v>0.033483796296296296</v>
      </c>
      <c r="H35" s="13" t="str">
        <f t="shared" si="2"/>
        <v>4.49/km</v>
      </c>
      <c r="I35" s="14">
        <f t="shared" si="3"/>
        <v>0.008379629629629633</v>
      </c>
      <c r="J35" s="14">
        <f>G35-INDEX($G$5:$G$76,MATCH(D35,$D$5:$D$76,0))</f>
        <v>0.005023148148148148</v>
      </c>
    </row>
    <row r="36" spans="1:10" ht="15" customHeight="1">
      <c r="A36" s="13">
        <v>32</v>
      </c>
      <c r="B36" s="18" t="s">
        <v>26</v>
      </c>
      <c r="C36" s="18" t="s">
        <v>27</v>
      </c>
      <c r="D36" s="13" t="s">
        <v>111</v>
      </c>
      <c r="E36" s="18" t="s">
        <v>88</v>
      </c>
      <c r="F36" s="14">
        <v>0.03375</v>
      </c>
      <c r="G36" s="14">
        <v>0.03375</v>
      </c>
      <c r="H36" s="13" t="str">
        <f t="shared" si="2"/>
        <v>4.52/km</v>
      </c>
      <c r="I36" s="14">
        <f t="shared" si="3"/>
        <v>0.008645833333333339</v>
      </c>
      <c r="J36" s="14">
        <f>G36-INDEX($G$5:$G$76,MATCH(D36,$D$5:$D$76,0))</f>
        <v>0</v>
      </c>
    </row>
    <row r="37" spans="1:10" ht="15" customHeight="1">
      <c r="A37" s="13">
        <v>33</v>
      </c>
      <c r="B37" s="18" t="s">
        <v>30</v>
      </c>
      <c r="C37" s="18" t="s">
        <v>31</v>
      </c>
      <c r="D37" s="13" t="s">
        <v>100</v>
      </c>
      <c r="E37" s="18" t="s">
        <v>88</v>
      </c>
      <c r="F37" s="14">
        <v>0.03539351851851852</v>
      </c>
      <c r="G37" s="14">
        <v>0.03539351851851852</v>
      </c>
      <c r="H37" s="13" t="str">
        <f t="shared" si="2"/>
        <v>5.06/km</v>
      </c>
      <c r="I37" s="14">
        <f t="shared" si="3"/>
        <v>0.010289351851851855</v>
      </c>
      <c r="J37" s="14">
        <f>G37-INDEX($G$5:$G$76,MATCH(D37,$D$5:$D$76,0))</f>
        <v>0.0024884259259259287</v>
      </c>
    </row>
    <row r="38" spans="1:10" ht="15" customHeight="1">
      <c r="A38" s="13">
        <v>34</v>
      </c>
      <c r="B38" s="18" t="s">
        <v>112</v>
      </c>
      <c r="C38" s="18" t="s">
        <v>113</v>
      </c>
      <c r="D38" s="13" t="s">
        <v>62</v>
      </c>
      <c r="E38" s="18" t="s">
        <v>114</v>
      </c>
      <c r="F38" s="14">
        <v>0.03626157407407408</v>
      </c>
      <c r="G38" s="14">
        <v>0.03626157407407408</v>
      </c>
      <c r="H38" s="13" t="str">
        <f t="shared" si="2"/>
        <v>5.13/km</v>
      </c>
      <c r="I38" s="14">
        <f t="shared" si="3"/>
        <v>0.011157407407407414</v>
      </c>
      <c r="J38" s="14">
        <f>G38-INDEX($G$5:$G$76,MATCH(D38,$D$5:$D$76,0))</f>
        <v>0.0074537037037037054</v>
      </c>
    </row>
    <row r="39" spans="1:10" ht="15" customHeight="1">
      <c r="A39" s="13">
        <v>35</v>
      </c>
      <c r="B39" s="18" t="s">
        <v>115</v>
      </c>
      <c r="C39" s="18" t="s">
        <v>116</v>
      </c>
      <c r="D39" s="13" t="s">
        <v>54</v>
      </c>
      <c r="E39" s="18" t="s">
        <v>117</v>
      </c>
      <c r="F39" s="14">
        <v>0.036458333333333336</v>
      </c>
      <c r="G39" s="14">
        <v>0.036458333333333336</v>
      </c>
      <c r="H39" s="13" t="str">
        <f t="shared" si="2"/>
        <v>5.15/km</v>
      </c>
      <c r="I39" s="14">
        <f t="shared" si="3"/>
        <v>0.011354166666666672</v>
      </c>
      <c r="J39" s="14">
        <f>G39-INDEX($G$5:$G$76,MATCH(D39,$D$5:$D$76,0))</f>
        <v>0.007997685185185188</v>
      </c>
    </row>
    <row r="40" spans="1:10" ht="15" customHeight="1">
      <c r="A40" s="20">
        <v>36</v>
      </c>
      <c r="B40" s="23" t="s">
        <v>118</v>
      </c>
      <c r="C40" s="23" t="s">
        <v>119</v>
      </c>
      <c r="D40" s="20" t="s">
        <v>120</v>
      </c>
      <c r="E40" s="23" t="s">
        <v>35</v>
      </c>
      <c r="F40" s="27">
        <v>0.036585648148148145</v>
      </c>
      <c r="G40" s="27">
        <v>0.036585648148148145</v>
      </c>
      <c r="H40" s="20" t="str">
        <f t="shared" si="2"/>
        <v>5.16/km</v>
      </c>
      <c r="I40" s="27">
        <f t="shared" si="3"/>
        <v>0.011481481481481481</v>
      </c>
      <c r="J40" s="27">
        <f>G40-INDEX($G$5:$G$76,MATCH(D40,$D$5:$D$76,0))</f>
        <v>0</v>
      </c>
    </row>
    <row r="41" spans="1:10" ht="15" customHeight="1">
      <c r="A41" s="13">
        <v>37</v>
      </c>
      <c r="B41" s="18" t="s">
        <v>121</v>
      </c>
      <c r="C41" s="18" t="s">
        <v>32</v>
      </c>
      <c r="D41" s="13" t="s">
        <v>122</v>
      </c>
      <c r="E41" s="18" t="s">
        <v>123</v>
      </c>
      <c r="F41" s="14">
        <v>0.03665509259259259</v>
      </c>
      <c r="G41" s="14">
        <v>0.03665509259259259</v>
      </c>
      <c r="H41" s="13" t="str">
        <f t="shared" si="2"/>
        <v>5.17/km</v>
      </c>
      <c r="I41" s="14">
        <f t="shared" si="3"/>
        <v>0.01155092592592593</v>
      </c>
      <c r="J41" s="14">
        <f>G41-INDEX($G$5:$G$76,MATCH(D41,$D$5:$D$76,0))</f>
        <v>0</v>
      </c>
    </row>
    <row r="42" spans="1:10" ht="15" customHeight="1">
      <c r="A42" s="13">
        <v>38</v>
      </c>
      <c r="B42" s="18" t="s">
        <v>124</v>
      </c>
      <c r="C42" s="18" t="s">
        <v>28</v>
      </c>
      <c r="D42" s="13" t="s">
        <v>65</v>
      </c>
      <c r="E42" s="18" t="s">
        <v>101</v>
      </c>
      <c r="F42" s="14">
        <v>0.0370949074074074</v>
      </c>
      <c r="G42" s="14">
        <v>0.0370949074074074</v>
      </c>
      <c r="H42" s="13" t="str">
        <f t="shared" si="2"/>
        <v>5.21/km</v>
      </c>
      <c r="I42" s="14">
        <f t="shared" si="3"/>
        <v>0.01199074074074074</v>
      </c>
      <c r="J42" s="14">
        <f>G42-INDEX($G$5:$G$76,MATCH(D42,$D$5:$D$76,0))</f>
        <v>0.008032407407407401</v>
      </c>
    </row>
    <row r="43" spans="1:10" ht="15" customHeight="1">
      <c r="A43" s="13">
        <v>39</v>
      </c>
      <c r="B43" s="18" t="s">
        <v>125</v>
      </c>
      <c r="C43" s="18" t="s">
        <v>126</v>
      </c>
      <c r="D43" s="13" t="s">
        <v>65</v>
      </c>
      <c r="E43" s="18" t="s">
        <v>117</v>
      </c>
      <c r="F43" s="14">
        <v>0.03738425925925926</v>
      </c>
      <c r="G43" s="14">
        <v>0.03738425925925926</v>
      </c>
      <c r="H43" s="13" t="str">
        <f t="shared" si="2"/>
        <v>5.23/km</v>
      </c>
      <c r="I43" s="14">
        <f t="shared" si="3"/>
        <v>0.0122800925925926</v>
      </c>
      <c r="J43" s="14">
        <f>G43-INDEX($G$5:$G$76,MATCH(D43,$D$5:$D$76,0))</f>
        <v>0.008321759259259261</v>
      </c>
    </row>
    <row r="44" spans="1:10" ht="15" customHeight="1">
      <c r="A44" s="13">
        <v>40</v>
      </c>
      <c r="B44" s="18" t="s">
        <v>127</v>
      </c>
      <c r="C44" s="18" t="s">
        <v>128</v>
      </c>
      <c r="D44" s="13" t="s">
        <v>129</v>
      </c>
      <c r="E44" s="18" t="s">
        <v>104</v>
      </c>
      <c r="F44" s="14">
        <v>0.037442129629629624</v>
      </c>
      <c r="G44" s="14">
        <v>0.037442129629629624</v>
      </c>
      <c r="H44" s="13" t="str">
        <f t="shared" si="2"/>
        <v>5.24/km</v>
      </c>
      <c r="I44" s="14">
        <f t="shared" si="3"/>
        <v>0.01233796296296296</v>
      </c>
      <c r="J44" s="14">
        <f>G44-INDEX($G$5:$G$76,MATCH(D44,$D$5:$D$76,0))</f>
        <v>0</v>
      </c>
    </row>
    <row r="45" spans="1:10" ht="15" customHeight="1">
      <c r="A45" s="13">
        <v>41</v>
      </c>
      <c r="B45" s="18" t="s">
        <v>130</v>
      </c>
      <c r="C45" s="18" t="s">
        <v>20</v>
      </c>
      <c r="D45" s="13" t="s">
        <v>70</v>
      </c>
      <c r="E45" s="18" t="s">
        <v>55</v>
      </c>
      <c r="F45" s="14">
        <v>0.037731481481481484</v>
      </c>
      <c r="G45" s="14">
        <v>0.037731481481481484</v>
      </c>
      <c r="H45" s="13" t="str">
        <f t="shared" si="2"/>
        <v>5.26/km</v>
      </c>
      <c r="I45" s="14">
        <f t="shared" si="3"/>
        <v>0.01262731481481482</v>
      </c>
      <c r="J45" s="14">
        <f>G45-INDEX($G$5:$G$76,MATCH(D45,$D$5:$D$76,0))</f>
        <v>0.008391203703703703</v>
      </c>
    </row>
    <row r="46" spans="1:10" ht="15" customHeight="1">
      <c r="A46" s="13">
        <v>42</v>
      </c>
      <c r="B46" s="18" t="s">
        <v>131</v>
      </c>
      <c r="C46" s="18" t="s">
        <v>14</v>
      </c>
      <c r="D46" s="13" t="s">
        <v>54</v>
      </c>
      <c r="E46" s="18" t="s">
        <v>58</v>
      </c>
      <c r="F46" s="14">
        <v>0.03784722222222222</v>
      </c>
      <c r="G46" s="14">
        <v>0.03784722222222222</v>
      </c>
      <c r="H46" s="13" t="str">
        <f t="shared" si="2"/>
        <v>5.27/km</v>
      </c>
      <c r="I46" s="14">
        <f t="shared" si="3"/>
        <v>0.012743055555555556</v>
      </c>
      <c r="J46" s="14">
        <f>G46-INDEX($G$5:$G$76,MATCH(D46,$D$5:$D$76,0))</f>
        <v>0.009386574074074071</v>
      </c>
    </row>
    <row r="47" spans="1:10" ht="15" customHeight="1">
      <c r="A47" s="13">
        <v>43</v>
      </c>
      <c r="B47" s="18" t="s">
        <v>132</v>
      </c>
      <c r="C47" s="18" t="s">
        <v>133</v>
      </c>
      <c r="D47" s="13" t="s">
        <v>54</v>
      </c>
      <c r="E47" s="18" t="s">
        <v>58</v>
      </c>
      <c r="F47" s="14">
        <v>0.03809027777777778</v>
      </c>
      <c r="G47" s="14">
        <v>0.03809027777777778</v>
      </c>
      <c r="H47" s="13" t="str">
        <f t="shared" si="2"/>
        <v>5.29/km</v>
      </c>
      <c r="I47" s="14">
        <f t="shared" si="3"/>
        <v>0.012986111111111115</v>
      </c>
      <c r="J47" s="14">
        <f>G47-INDEX($G$5:$G$76,MATCH(D47,$D$5:$D$76,0))</f>
        <v>0.00962962962962963</v>
      </c>
    </row>
    <row r="48" spans="1:10" ht="15" customHeight="1">
      <c r="A48" s="13">
        <v>44</v>
      </c>
      <c r="B48" s="18" t="s">
        <v>134</v>
      </c>
      <c r="C48" s="18" t="s">
        <v>135</v>
      </c>
      <c r="D48" s="13" t="s">
        <v>120</v>
      </c>
      <c r="E48" s="18" t="s">
        <v>136</v>
      </c>
      <c r="F48" s="14">
        <v>0.038182870370370374</v>
      </c>
      <c r="G48" s="14">
        <v>0.038182870370370374</v>
      </c>
      <c r="H48" s="13" t="str">
        <f t="shared" si="2"/>
        <v>5.30/km</v>
      </c>
      <c r="I48" s="14">
        <f t="shared" si="3"/>
        <v>0.01307870370370371</v>
      </c>
      <c r="J48" s="14">
        <f>G48-INDEX($G$5:$G$76,MATCH(D48,$D$5:$D$76,0))</f>
        <v>0.001597222222222229</v>
      </c>
    </row>
    <row r="49" spans="1:10" ht="15" customHeight="1">
      <c r="A49" s="13">
        <v>45</v>
      </c>
      <c r="B49" s="18" t="s">
        <v>137</v>
      </c>
      <c r="C49" s="18" t="s">
        <v>29</v>
      </c>
      <c r="D49" s="13" t="s">
        <v>138</v>
      </c>
      <c r="E49" s="18" t="s">
        <v>55</v>
      </c>
      <c r="F49" s="14">
        <v>0.038599537037037036</v>
      </c>
      <c r="G49" s="14">
        <v>0.038599537037037036</v>
      </c>
      <c r="H49" s="13" t="str">
        <f t="shared" si="2"/>
        <v>5.34/km</v>
      </c>
      <c r="I49" s="14">
        <f t="shared" si="3"/>
        <v>0.013495370370370373</v>
      </c>
      <c r="J49" s="14">
        <f>G49-INDEX($G$5:$G$76,MATCH(D49,$D$5:$D$76,0))</f>
        <v>0</v>
      </c>
    </row>
    <row r="50" spans="1:10" ht="15" customHeight="1">
      <c r="A50" s="13">
        <v>46</v>
      </c>
      <c r="B50" s="18" t="s">
        <v>18</v>
      </c>
      <c r="C50" s="18" t="s">
        <v>139</v>
      </c>
      <c r="D50" s="13" t="s">
        <v>111</v>
      </c>
      <c r="E50" s="18" t="s">
        <v>55</v>
      </c>
      <c r="F50" s="14">
        <v>0.03953703703703703</v>
      </c>
      <c r="G50" s="14">
        <v>0.03953703703703703</v>
      </c>
      <c r="H50" s="13" t="str">
        <f t="shared" si="2"/>
        <v>5.42/km</v>
      </c>
      <c r="I50" s="14">
        <f t="shared" si="3"/>
        <v>0.014432870370370367</v>
      </c>
      <c r="J50" s="14">
        <f>G50-INDEX($G$5:$G$76,MATCH(D50,$D$5:$D$76,0))</f>
        <v>0.005787037037037028</v>
      </c>
    </row>
    <row r="51" spans="1:10" ht="15" customHeight="1">
      <c r="A51" s="13">
        <v>47</v>
      </c>
      <c r="B51" s="18" t="s">
        <v>140</v>
      </c>
      <c r="C51" s="18" t="s">
        <v>24</v>
      </c>
      <c r="D51" s="13" t="s">
        <v>70</v>
      </c>
      <c r="E51" s="18" t="s">
        <v>55</v>
      </c>
      <c r="F51" s="14">
        <v>0.039594907407407405</v>
      </c>
      <c r="G51" s="14">
        <v>0.039594907407407405</v>
      </c>
      <c r="H51" s="13" t="str">
        <f t="shared" si="2"/>
        <v>5.42/km</v>
      </c>
      <c r="I51" s="14">
        <f t="shared" si="3"/>
        <v>0.014490740740740742</v>
      </c>
      <c r="J51" s="14">
        <f>G51-INDEX($G$5:$G$76,MATCH(D51,$D$5:$D$76,0))</f>
        <v>0.010254629629629624</v>
      </c>
    </row>
    <row r="52" spans="1:10" ht="15" customHeight="1">
      <c r="A52" s="13">
        <v>48</v>
      </c>
      <c r="B52" s="18" t="s">
        <v>141</v>
      </c>
      <c r="C52" s="18" t="s">
        <v>142</v>
      </c>
      <c r="D52" s="13" t="s">
        <v>37</v>
      </c>
      <c r="E52" s="18" t="s">
        <v>51</v>
      </c>
      <c r="F52" s="14">
        <v>0.03982638888888889</v>
      </c>
      <c r="G52" s="14">
        <v>0.03982638888888889</v>
      </c>
      <c r="H52" s="13" t="str">
        <f t="shared" si="2"/>
        <v>5.44/km</v>
      </c>
      <c r="I52" s="14">
        <f t="shared" si="3"/>
        <v>0.014722222222222227</v>
      </c>
      <c r="J52" s="14">
        <f>G52-INDEX($G$5:$G$76,MATCH(D52,$D$5:$D$76,0))</f>
        <v>0.014722222222222227</v>
      </c>
    </row>
    <row r="53" spans="1:10" ht="15" customHeight="1">
      <c r="A53" s="13">
        <v>49</v>
      </c>
      <c r="B53" s="18" t="s">
        <v>143</v>
      </c>
      <c r="C53" s="18" t="s">
        <v>25</v>
      </c>
      <c r="D53" s="13" t="s">
        <v>37</v>
      </c>
      <c r="E53" s="18" t="s">
        <v>144</v>
      </c>
      <c r="F53" s="14">
        <v>0.03990740740740741</v>
      </c>
      <c r="G53" s="14">
        <v>0.03990740740740741</v>
      </c>
      <c r="H53" s="13" t="str">
        <f t="shared" si="2"/>
        <v>5.45/km</v>
      </c>
      <c r="I53" s="14">
        <f t="shared" si="3"/>
        <v>0.014803240740740749</v>
      </c>
      <c r="J53" s="14">
        <f>G53-INDEX($G$5:$G$76,MATCH(D53,$D$5:$D$76,0))</f>
        <v>0.014803240740740749</v>
      </c>
    </row>
    <row r="54" spans="1:10" ht="15" customHeight="1">
      <c r="A54" s="13">
        <v>50</v>
      </c>
      <c r="B54" s="18" t="s">
        <v>145</v>
      </c>
      <c r="C54" s="18" t="s">
        <v>146</v>
      </c>
      <c r="D54" s="13" t="s">
        <v>100</v>
      </c>
      <c r="E54" s="18" t="s">
        <v>147</v>
      </c>
      <c r="F54" s="14">
        <v>0.03996527777777777</v>
      </c>
      <c r="G54" s="14">
        <v>0.03996527777777777</v>
      </c>
      <c r="H54" s="13" t="str">
        <f aca="true" t="shared" si="4" ref="H54:H65">TEXT(INT((HOUR(G54)*3600+MINUTE(G54)*60+SECOND(G54))/$J$3/60),"0")&amp;"."&amp;TEXT(MOD((HOUR(G54)*3600+MINUTE(G54)*60+SECOND(G54))/$J$3,60),"00")&amp;"/km"</f>
        <v>5.45/km</v>
      </c>
      <c r="I54" s="14">
        <f aca="true" t="shared" si="5" ref="I54:I66">G54-$G$5</f>
        <v>0.01486111111111111</v>
      </c>
      <c r="J54" s="14">
        <f>G54-INDEX($G$5:$G$76,MATCH(D54,$D$5:$D$76,0))</f>
        <v>0.007060185185185183</v>
      </c>
    </row>
    <row r="55" spans="1:10" ht="15" customHeight="1">
      <c r="A55" s="13">
        <v>51</v>
      </c>
      <c r="B55" s="18" t="s">
        <v>148</v>
      </c>
      <c r="C55" s="18" t="s">
        <v>149</v>
      </c>
      <c r="D55" s="13" t="s">
        <v>37</v>
      </c>
      <c r="E55" s="18" t="s">
        <v>109</v>
      </c>
      <c r="F55" s="14">
        <v>0.040150462962962964</v>
      </c>
      <c r="G55" s="14">
        <v>0.040150462962962964</v>
      </c>
      <c r="H55" s="13" t="str">
        <f t="shared" si="4"/>
        <v>5.47/km</v>
      </c>
      <c r="I55" s="14">
        <f t="shared" si="5"/>
        <v>0.0150462962962963</v>
      </c>
      <c r="J55" s="14">
        <f>G55-INDEX($G$5:$G$76,MATCH(D55,$D$5:$D$76,0))</f>
        <v>0.0150462962962963</v>
      </c>
    </row>
    <row r="56" spans="1:10" ht="15" customHeight="1">
      <c r="A56" s="13">
        <v>52</v>
      </c>
      <c r="B56" s="18" t="s">
        <v>150</v>
      </c>
      <c r="C56" s="18" t="s">
        <v>24</v>
      </c>
      <c r="D56" s="13" t="s">
        <v>43</v>
      </c>
      <c r="E56" s="18" t="s">
        <v>151</v>
      </c>
      <c r="F56" s="14">
        <v>0.04028935185185185</v>
      </c>
      <c r="G56" s="14">
        <v>0.04028935185185185</v>
      </c>
      <c r="H56" s="13" t="str">
        <f t="shared" si="4"/>
        <v>5.48/km</v>
      </c>
      <c r="I56" s="14">
        <f t="shared" si="5"/>
        <v>0.015185185185185184</v>
      </c>
      <c r="J56" s="14">
        <f>G56-INDEX($G$5:$G$76,MATCH(D56,$D$5:$D$76,0))</f>
        <v>0.012743055555555553</v>
      </c>
    </row>
    <row r="57" spans="1:10" ht="15" customHeight="1">
      <c r="A57" s="13">
        <v>53</v>
      </c>
      <c r="B57" s="18" t="s">
        <v>152</v>
      </c>
      <c r="C57" s="18" t="s">
        <v>21</v>
      </c>
      <c r="D57" s="13" t="s">
        <v>153</v>
      </c>
      <c r="E57" s="18" t="s">
        <v>154</v>
      </c>
      <c r="F57" s="14">
        <v>0.04043981481481482</v>
      </c>
      <c r="G57" s="14">
        <v>0.04043981481481482</v>
      </c>
      <c r="H57" s="13" t="str">
        <f t="shared" si="4"/>
        <v>5.49/km</v>
      </c>
      <c r="I57" s="14">
        <f t="shared" si="5"/>
        <v>0.015335648148148154</v>
      </c>
      <c r="J57" s="14">
        <f>G57-INDEX($G$5:$G$76,MATCH(D57,$D$5:$D$76,0))</f>
        <v>0</v>
      </c>
    </row>
    <row r="58" spans="1:10" ht="15" customHeight="1">
      <c r="A58" s="13">
        <v>54</v>
      </c>
      <c r="B58" s="18" t="s">
        <v>155</v>
      </c>
      <c r="C58" s="18" t="s">
        <v>156</v>
      </c>
      <c r="D58" s="13" t="s">
        <v>111</v>
      </c>
      <c r="E58" s="18" t="s">
        <v>154</v>
      </c>
      <c r="F58" s="14">
        <v>0.04079861111111111</v>
      </c>
      <c r="G58" s="14">
        <v>0.04079861111111111</v>
      </c>
      <c r="H58" s="13" t="str">
        <f t="shared" si="4"/>
        <v>5.53/km</v>
      </c>
      <c r="I58" s="14">
        <f t="shared" si="5"/>
        <v>0.01569444444444445</v>
      </c>
      <c r="J58" s="14">
        <f>G58-INDEX($G$5:$G$76,MATCH(D58,$D$5:$D$76,0))</f>
        <v>0.00704861111111111</v>
      </c>
    </row>
    <row r="59" spans="1:10" ht="15" customHeight="1">
      <c r="A59" s="13">
        <v>55</v>
      </c>
      <c r="B59" s="18" t="s">
        <v>157</v>
      </c>
      <c r="C59" s="18" t="s">
        <v>158</v>
      </c>
      <c r="D59" s="13" t="s">
        <v>120</v>
      </c>
      <c r="E59" s="18" t="s">
        <v>123</v>
      </c>
      <c r="F59" s="14">
        <v>0.04108796296296296</v>
      </c>
      <c r="G59" s="14">
        <v>0.04108796296296296</v>
      </c>
      <c r="H59" s="13" t="str">
        <f t="shared" si="4"/>
        <v>5.55/km</v>
      </c>
      <c r="I59" s="14">
        <f t="shared" si="5"/>
        <v>0.015983796296296295</v>
      </c>
      <c r="J59" s="14">
        <f>G59-INDEX($G$5:$G$76,MATCH(D59,$D$5:$D$76,0))</f>
        <v>0.004502314814814813</v>
      </c>
    </row>
    <row r="60" spans="1:10" ht="15" customHeight="1">
      <c r="A60" s="13">
        <v>56</v>
      </c>
      <c r="B60" s="18" t="s">
        <v>159</v>
      </c>
      <c r="C60" s="18" t="s">
        <v>160</v>
      </c>
      <c r="D60" s="13" t="s">
        <v>161</v>
      </c>
      <c r="E60" s="18" t="s">
        <v>97</v>
      </c>
      <c r="F60" s="14">
        <v>0.04414351851851852</v>
      </c>
      <c r="G60" s="14">
        <v>0.04414351851851852</v>
      </c>
      <c r="H60" s="13" t="str">
        <f t="shared" si="4"/>
        <v>6.21/km</v>
      </c>
      <c r="I60" s="14">
        <f t="shared" si="5"/>
        <v>0.019039351851851856</v>
      </c>
      <c r="J60" s="14">
        <f>G60-INDEX($G$5:$G$76,MATCH(D60,$D$5:$D$76,0))</f>
        <v>0</v>
      </c>
    </row>
    <row r="61" spans="1:10" ht="15" customHeight="1">
      <c r="A61" s="13">
        <v>57</v>
      </c>
      <c r="B61" s="18" t="s">
        <v>16</v>
      </c>
      <c r="C61" s="18" t="s">
        <v>12</v>
      </c>
      <c r="D61" s="13" t="s">
        <v>162</v>
      </c>
      <c r="E61" s="18" t="s">
        <v>163</v>
      </c>
      <c r="F61" s="14">
        <v>0.044988425925925925</v>
      </c>
      <c r="G61" s="14">
        <v>0.044988425925925925</v>
      </c>
      <c r="H61" s="13" t="str">
        <f t="shared" si="4"/>
        <v>6.29/km</v>
      </c>
      <c r="I61" s="14">
        <f t="shared" si="5"/>
        <v>0.01988425925925926</v>
      </c>
      <c r="J61" s="14">
        <f>G61-INDEX($G$5:$G$76,MATCH(D61,$D$5:$D$76,0))</f>
        <v>0</v>
      </c>
    </row>
    <row r="62" spans="1:10" ht="15" customHeight="1">
      <c r="A62" s="13">
        <v>58</v>
      </c>
      <c r="B62" s="18" t="s">
        <v>33</v>
      </c>
      <c r="C62" s="18" t="s">
        <v>34</v>
      </c>
      <c r="D62" s="13" t="s">
        <v>120</v>
      </c>
      <c r="E62" s="18" t="s">
        <v>88</v>
      </c>
      <c r="F62" s="14">
        <v>0.04673611111111111</v>
      </c>
      <c r="G62" s="14">
        <v>0.04673611111111111</v>
      </c>
      <c r="H62" s="13" t="str">
        <f t="shared" si="4"/>
        <v>6.44/km</v>
      </c>
      <c r="I62" s="14">
        <f t="shared" si="5"/>
        <v>0.021631944444444447</v>
      </c>
      <c r="J62" s="14">
        <f>G62-INDEX($G$5:$G$76,MATCH(D62,$D$5:$D$76,0))</f>
        <v>0.010150462962962965</v>
      </c>
    </row>
    <row r="63" spans="1:10" ht="15" customHeight="1">
      <c r="A63" s="13">
        <v>59</v>
      </c>
      <c r="B63" s="18" t="s">
        <v>164</v>
      </c>
      <c r="C63" s="18" t="s">
        <v>165</v>
      </c>
      <c r="D63" s="13" t="s">
        <v>120</v>
      </c>
      <c r="E63" s="18" t="s">
        <v>166</v>
      </c>
      <c r="F63" s="14">
        <v>0.04777777777777778</v>
      </c>
      <c r="G63" s="14">
        <v>0.04777777777777778</v>
      </c>
      <c r="H63" s="13" t="str">
        <f t="shared" si="4"/>
        <v>6.53/km</v>
      </c>
      <c r="I63" s="14">
        <f t="shared" si="5"/>
        <v>0.022673611111111117</v>
      </c>
      <c r="J63" s="14">
        <f>G63-INDEX($G$5:$G$76,MATCH(D63,$D$5:$D$76,0))</f>
        <v>0.011192129629629635</v>
      </c>
    </row>
    <row r="64" spans="1:10" ht="15" customHeight="1">
      <c r="A64" s="13">
        <v>60</v>
      </c>
      <c r="B64" s="18" t="s">
        <v>167</v>
      </c>
      <c r="C64" s="18" t="s">
        <v>168</v>
      </c>
      <c r="D64" s="13" t="s">
        <v>100</v>
      </c>
      <c r="E64" s="18" t="s">
        <v>51</v>
      </c>
      <c r="F64" s="14">
        <v>0.0478125</v>
      </c>
      <c r="G64" s="14">
        <v>0.0478125</v>
      </c>
      <c r="H64" s="13" t="str">
        <f t="shared" si="4"/>
        <v>6.53/km</v>
      </c>
      <c r="I64" s="14">
        <f t="shared" si="5"/>
        <v>0.022708333333333337</v>
      </c>
      <c r="J64" s="14">
        <f>G64-INDEX($G$5:$G$76,MATCH(D64,$D$5:$D$76,0))</f>
        <v>0.014907407407407411</v>
      </c>
    </row>
    <row r="65" spans="1:10" ht="15" customHeight="1">
      <c r="A65" s="13">
        <v>61</v>
      </c>
      <c r="B65" s="18" t="s">
        <v>169</v>
      </c>
      <c r="C65" s="18" t="s">
        <v>170</v>
      </c>
      <c r="D65" s="13" t="s">
        <v>171</v>
      </c>
      <c r="E65" s="18" t="s">
        <v>136</v>
      </c>
      <c r="F65" s="14">
        <v>0.04791666666666666</v>
      </c>
      <c r="G65" s="14">
        <v>0.04791666666666666</v>
      </c>
      <c r="H65" s="13" t="str">
        <f t="shared" si="4"/>
        <v>6.54/km</v>
      </c>
      <c r="I65" s="14">
        <f t="shared" si="5"/>
        <v>0.0228125</v>
      </c>
      <c r="J65" s="14">
        <f>G65-INDEX($G$5:$G$76,MATCH(D65,$D$5:$D$76,0))</f>
        <v>0</v>
      </c>
    </row>
    <row r="66" spans="1:10" ht="15" customHeight="1">
      <c r="A66" s="16">
        <v>62</v>
      </c>
      <c r="B66" s="19" t="s">
        <v>172</v>
      </c>
      <c r="C66" s="19" t="s">
        <v>173</v>
      </c>
      <c r="D66" s="16" t="s">
        <v>120</v>
      </c>
      <c r="E66" s="19" t="s">
        <v>174</v>
      </c>
      <c r="F66" s="37">
        <v>0.04791666666666666</v>
      </c>
      <c r="G66" s="37">
        <v>0.04791666666666666</v>
      </c>
      <c r="H66" s="16" t="str">
        <f>TEXT(INT((HOUR(G66)*3600+MINUTE(G66)*60+SECOND(G66))/$J$3/60),"0")&amp;"."&amp;TEXT(MOD((HOUR(G66)*3600+MINUTE(G66)*60+SECOND(G66))/$J$3,60),"00")&amp;"/km"</f>
        <v>6.54/km</v>
      </c>
      <c r="I66" s="37">
        <f>G66-$G$5</f>
        <v>0.0228125</v>
      </c>
      <c r="J66" s="37">
        <f>G66-INDEX($G$5:$G$76,MATCH(D66,$D$5:$D$76,0))</f>
        <v>0.011331018518518518</v>
      </c>
    </row>
  </sheetData>
  <sheetProtection/>
  <autoFilter ref="A4:J66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0" sqref="B10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3" t="str">
        <f>Individuale!A1</f>
        <v>Giro della Torretta</v>
      </c>
      <c r="B1" s="34"/>
      <c r="C1" s="35"/>
    </row>
    <row r="2" spans="1:3" ht="24" customHeight="1">
      <c r="A2" s="31" t="str">
        <f>Individuale!A2</f>
        <v> </v>
      </c>
      <c r="B2" s="31"/>
      <c r="C2" s="31"/>
    </row>
    <row r="3" spans="1:3" ht="24" customHeight="1">
      <c r="A3" s="36" t="str">
        <f>Individuale!A3</f>
        <v>Quattrostrade (RI) Italia - Sabato 05/07/2014</v>
      </c>
      <c r="B3" s="36"/>
      <c r="C3" s="36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2">
        <v>1</v>
      </c>
      <c r="B5" s="17" t="s">
        <v>55</v>
      </c>
      <c r="C5" s="24">
        <v>8</v>
      </c>
    </row>
    <row r="6" spans="1:3" ht="15" customHeight="1">
      <c r="A6" s="13">
        <v>2</v>
      </c>
      <c r="B6" s="18" t="s">
        <v>58</v>
      </c>
      <c r="C6" s="21">
        <v>5</v>
      </c>
    </row>
    <row r="7" spans="1:3" ht="15" customHeight="1">
      <c r="A7" s="13">
        <v>3</v>
      </c>
      <c r="B7" s="18" t="s">
        <v>88</v>
      </c>
      <c r="C7" s="21">
        <v>4</v>
      </c>
    </row>
    <row r="8" spans="1:3" ht="15" customHeight="1">
      <c r="A8" s="13">
        <v>4</v>
      </c>
      <c r="B8" s="18" t="s">
        <v>51</v>
      </c>
      <c r="C8" s="21">
        <v>3</v>
      </c>
    </row>
    <row r="9" spans="1:3" ht="15" customHeight="1">
      <c r="A9" s="13">
        <v>5</v>
      </c>
      <c r="B9" s="18" t="s">
        <v>81</v>
      </c>
      <c r="C9" s="21">
        <v>2</v>
      </c>
    </row>
    <row r="10" spans="1:3" ht="15" customHeight="1">
      <c r="A10" s="13">
        <v>6</v>
      </c>
      <c r="B10" s="18" t="s">
        <v>154</v>
      </c>
      <c r="C10" s="21">
        <v>2</v>
      </c>
    </row>
    <row r="11" spans="1:3" ht="15" customHeight="1">
      <c r="A11" s="13">
        <v>7</v>
      </c>
      <c r="B11" s="18" t="s">
        <v>97</v>
      </c>
      <c r="C11" s="21">
        <v>2</v>
      </c>
    </row>
    <row r="12" spans="1:3" ht="15" customHeight="1">
      <c r="A12" s="13">
        <v>8</v>
      </c>
      <c r="B12" s="18" t="s">
        <v>123</v>
      </c>
      <c r="C12" s="21">
        <v>2</v>
      </c>
    </row>
    <row r="13" spans="1:3" ht="15" customHeight="1">
      <c r="A13" s="13">
        <v>9</v>
      </c>
      <c r="B13" s="18" t="s">
        <v>136</v>
      </c>
      <c r="C13" s="21">
        <v>2</v>
      </c>
    </row>
    <row r="14" spans="1:3" ht="15" customHeight="1">
      <c r="A14" s="13">
        <v>10</v>
      </c>
      <c r="B14" s="18" t="s">
        <v>101</v>
      </c>
      <c r="C14" s="21">
        <v>2</v>
      </c>
    </row>
    <row r="15" spans="1:3" ht="15" customHeight="1">
      <c r="A15" s="13">
        <v>11</v>
      </c>
      <c r="B15" s="18" t="s">
        <v>109</v>
      </c>
      <c r="C15" s="21">
        <v>2</v>
      </c>
    </row>
    <row r="16" spans="1:3" ht="15" customHeight="1">
      <c r="A16" s="13">
        <v>12</v>
      </c>
      <c r="B16" s="18" t="s">
        <v>104</v>
      </c>
      <c r="C16" s="21">
        <v>2</v>
      </c>
    </row>
    <row r="17" spans="1:3" ht="15" customHeight="1">
      <c r="A17" s="13">
        <v>13</v>
      </c>
      <c r="B17" s="18" t="s">
        <v>71</v>
      </c>
      <c r="C17" s="21">
        <v>2</v>
      </c>
    </row>
    <row r="18" spans="1:3" ht="15" customHeight="1">
      <c r="A18" s="13">
        <v>14</v>
      </c>
      <c r="B18" s="18" t="s">
        <v>117</v>
      </c>
      <c r="C18" s="21">
        <v>2</v>
      </c>
    </row>
    <row r="19" spans="1:3" ht="15" customHeight="1">
      <c r="A19" s="13">
        <v>15</v>
      </c>
      <c r="B19" s="18" t="s">
        <v>47</v>
      </c>
      <c r="C19" s="21">
        <v>2</v>
      </c>
    </row>
    <row r="20" spans="1:3" ht="15" customHeight="1">
      <c r="A20" s="13">
        <v>16</v>
      </c>
      <c r="B20" s="18" t="s">
        <v>13</v>
      </c>
      <c r="C20" s="21">
        <v>2</v>
      </c>
    </row>
    <row r="21" spans="1:3" ht="15" customHeight="1">
      <c r="A21" s="13">
        <v>17</v>
      </c>
      <c r="B21" s="18" t="s">
        <v>19</v>
      </c>
      <c r="C21" s="21">
        <v>2</v>
      </c>
    </row>
    <row r="22" spans="1:3" ht="15" customHeight="1">
      <c r="A22" s="13">
        <v>18</v>
      </c>
      <c r="B22" s="18" t="s">
        <v>40</v>
      </c>
      <c r="C22" s="21">
        <v>2</v>
      </c>
    </row>
    <row r="23" spans="1:3" ht="15" customHeight="1">
      <c r="A23" s="20">
        <v>19</v>
      </c>
      <c r="B23" s="23" t="s">
        <v>35</v>
      </c>
      <c r="C23" s="25">
        <v>1</v>
      </c>
    </row>
    <row r="24" spans="1:3" ht="15" customHeight="1">
      <c r="A24" s="13">
        <v>20</v>
      </c>
      <c r="B24" s="18" t="s">
        <v>114</v>
      </c>
      <c r="C24" s="21">
        <v>1</v>
      </c>
    </row>
    <row r="25" spans="1:3" ht="15" customHeight="1">
      <c r="A25" s="13">
        <v>21</v>
      </c>
      <c r="B25" s="18" t="s">
        <v>163</v>
      </c>
      <c r="C25" s="21">
        <v>1</v>
      </c>
    </row>
    <row r="26" spans="1:3" ht="15" customHeight="1">
      <c r="A26" s="13">
        <v>22</v>
      </c>
      <c r="B26" s="18" t="s">
        <v>174</v>
      </c>
      <c r="C26" s="21">
        <v>1</v>
      </c>
    </row>
    <row r="27" spans="1:3" ht="15" customHeight="1">
      <c r="A27" s="13">
        <v>23</v>
      </c>
      <c r="B27" s="18" t="s">
        <v>166</v>
      </c>
      <c r="C27" s="21">
        <v>1</v>
      </c>
    </row>
    <row r="28" spans="1:3" ht="15" customHeight="1">
      <c r="A28" s="13">
        <v>24</v>
      </c>
      <c r="B28" s="18" t="s">
        <v>147</v>
      </c>
      <c r="C28" s="21">
        <v>1</v>
      </c>
    </row>
    <row r="29" spans="1:3" ht="15" customHeight="1">
      <c r="A29" s="13">
        <v>25</v>
      </c>
      <c r="B29" s="18" t="s">
        <v>107</v>
      </c>
      <c r="C29" s="21">
        <v>1</v>
      </c>
    </row>
    <row r="30" spans="1:3" ht="15" customHeight="1">
      <c r="A30" s="13">
        <v>26</v>
      </c>
      <c r="B30" s="18" t="s">
        <v>91</v>
      </c>
      <c r="C30" s="21">
        <v>1</v>
      </c>
    </row>
    <row r="31" spans="1:3" ht="15" customHeight="1">
      <c r="A31" s="13">
        <v>27</v>
      </c>
      <c r="B31" s="18" t="s">
        <v>94</v>
      </c>
      <c r="C31" s="21">
        <v>1</v>
      </c>
    </row>
    <row r="32" spans="1:3" ht="15" customHeight="1">
      <c r="A32" s="13">
        <v>28</v>
      </c>
      <c r="B32" s="18" t="s">
        <v>44</v>
      </c>
      <c r="C32" s="21">
        <v>1</v>
      </c>
    </row>
    <row r="33" spans="1:3" ht="15" customHeight="1">
      <c r="A33" s="13">
        <v>29</v>
      </c>
      <c r="B33" s="18" t="s">
        <v>151</v>
      </c>
      <c r="C33" s="21">
        <v>1</v>
      </c>
    </row>
    <row r="34" spans="1:3" ht="15" customHeight="1">
      <c r="A34" s="13">
        <v>30</v>
      </c>
      <c r="B34" s="18" t="s">
        <v>77</v>
      </c>
      <c r="C34" s="21">
        <v>1</v>
      </c>
    </row>
    <row r="35" spans="1:3" ht="15" customHeight="1">
      <c r="A35" s="13">
        <v>31</v>
      </c>
      <c r="B35" s="18" t="s">
        <v>49</v>
      </c>
      <c r="C35" s="21">
        <v>1</v>
      </c>
    </row>
    <row r="36" spans="1:3" ht="15" customHeight="1">
      <c r="A36" s="16">
        <v>32</v>
      </c>
      <c r="B36" s="19" t="s">
        <v>144</v>
      </c>
      <c r="C36" s="22">
        <v>1</v>
      </c>
    </row>
    <row r="37" ht="12.75">
      <c r="C37" s="2">
        <f>SUM(C5:C36)</f>
        <v>62</v>
      </c>
    </row>
  </sheetData>
  <sheetProtection/>
  <autoFilter ref="A4:C5">
    <sortState ref="A5:C37">
      <sortCondition descending="1" sortBy="value" ref="C5:C37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2014-07-22T10:19:04Z</dcterms:modified>
  <cp:category/>
  <cp:version/>
  <cp:contentType/>
  <cp:contentStatus/>
</cp:coreProperties>
</file>