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<sst xmlns="http://schemas.openxmlformats.org/spreadsheetml/2006/main" count="586" uniqueCount="282">
  <si>
    <t xml:space="preserve">Domenico </t>
  </si>
  <si>
    <t xml:space="preserve">Antonio </t>
  </si>
  <si>
    <t xml:space="preserve">Fabio </t>
  </si>
  <si>
    <t xml:space="preserve">Michele </t>
  </si>
  <si>
    <t xml:space="preserve">Ferdinando </t>
  </si>
  <si>
    <t xml:space="preserve">Andrea </t>
  </si>
  <si>
    <t xml:space="preserve">Alessandro </t>
  </si>
  <si>
    <t xml:space="preserve">Giovanni </t>
  </si>
  <si>
    <t xml:space="preserve">Roberto </t>
  </si>
  <si>
    <t xml:space="preserve">Luigi </t>
  </si>
  <si>
    <t xml:space="preserve">Alberto </t>
  </si>
  <si>
    <t xml:space="preserve">Giulio </t>
  </si>
  <si>
    <t xml:space="preserve">Daniele </t>
  </si>
  <si>
    <t xml:space="preserve">Carlo </t>
  </si>
  <si>
    <t xml:space="preserve">Giacomo </t>
  </si>
  <si>
    <t xml:space="preserve">Vincenzo </t>
  </si>
  <si>
    <t xml:space="preserve">Giuseppe </t>
  </si>
  <si>
    <t xml:space="preserve">Anna </t>
  </si>
  <si>
    <t xml:space="preserve">Risi </t>
  </si>
  <si>
    <t xml:space="preserve">Marco </t>
  </si>
  <si>
    <t xml:space="preserve">Teresa </t>
  </si>
  <si>
    <t xml:space="preserve">Francesco </t>
  </si>
  <si>
    <t xml:space="preserve">Gaetano </t>
  </si>
  <si>
    <t xml:space="preserve">Massimo </t>
  </si>
  <si>
    <t xml:space="preserve">Sergio </t>
  </si>
  <si>
    <t xml:space="preserve">Maria </t>
  </si>
  <si>
    <t xml:space="preserve">Auricchio </t>
  </si>
  <si>
    <t xml:space="preserve">Antonella </t>
  </si>
  <si>
    <t xml:space="preserve">Massimiliano </t>
  </si>
  <si>
    <t xml:space="preserve">Margherita </t>
  </si>
  <si>
    <t xml:space="preserve">Emilio </t>
  </si>
  <si>
    <t xml:space="preserve">Mario </t>
  </si>
  <si>
    <t xml:space="preserve">Attilio </t>
  </si>
  <si>
    <t xml:space="preserve">Cristian </t>
  </si>
  <si>
    <t xml:space="preserve">Federico </t>
  </si>
  <si>
    <t xml:space="preserve">Mauro </t>
  </si>
  <si>
    <t xml:space="preserve">Davide </t>
  </si>
  <si>
    <t xml:space="preserve">Fabrizio </t>
  </si>
  <si>
    <t xml:space="preserve">Maurizio </t>
  </si>
  <si>
    <t xml:space="preserve">Doria </t>
  </si>
  <si>
    <t xml:space="preserve">Franco </t>
  </si>
  <si>
    <t xml:space="preserve">Riccardo </t>
  </si>
  <si>
    <t xml:space="preserve">Rosario </t>
  </si>
  <si>
    <t xml:space="preserve">Kurschinski </t>
  </si>
  <si>
    <t xml:space="preserve">Asd Parks Trail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</si>
  <si>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</si>
  <si>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</si>
  <si>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</si>
  <si>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</si>
  <si>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</si>
  <si>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</si>
  <si>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</si>
  <si>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</si>
  <si>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</si>
  <si>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</si>
  <si>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</si>
  <si>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Carfagnini </t>
  </si>
  <si>
    <t xml:space="preserve">Mm35 </t>
  </si>
  <si>
    <t xml:space="preserve">Mtb Scanno </t>
  </si>
  <si>
    <t xml:space="preserve">Ruocco </t>
  </si>
  <si>
    <t xml:space="preserve">Giuliano </t>
  </si>
  <si>
    <t xml:space="preserve">Mm45 </t>
  </si>
  <si>
    <t xml:space="preserve">Cava Pic. Cosata D Amalfi </t>
  </si>
  <si>
    <t xml:space="preserve">Varrella </t>
  </si>
  <si>
    <t xml:space="preserve">Gennaro </t>
  </si>
  <si>
    <t xml:space="preserve">Securuty International </t>
  </si>
  <si>
    <t xml:space="preserve">Fusco </t>
  </si>
  <si>
    <t xml:space="preserve">Asd Aequa Running </t>
  </si>
  <si>
    <t xml:space="preserve">Mazza </t>
  </si>
  <si>
    <t xml:space="preserve">Asd Tibur Ecotrail </t>
  </si>
  <si>
    <t xml:space="preserve">Rossini </t>
  </si>
  <si>
    <t xml:space="preserve">Mm40 </t>
  </si>
  <si>
    <t xml:space="preserve">Volpe </t>
  </si>
  <si>
    <t xml:space="preserve">Di Giacomo </t>
  </si>
  <si>
    <t xml:space="preserve">Tm </t>
  </si>
  <si>
    <t xml:space="preserve">Esposito </t>
  </si>
  <si>
    <t xml:space="preserve">Pizzeria Il Podista </t>
  </si>
  <si>
    <t xml:space="preserve">Vassallo </t>
  </si>
  <si>
    <t xml:space="preserve">Ruggiero </t>
  </si>
  <si>
    <t xml:space="preserve">Caranfa </t>
  </si>
  <si>
    <t xml:space="preserve">Cesidio </t>
  </si>
  <si>
    <t xml:space="preserve">Terrecuso </t>
  </si>
  <si>
    <t xml:space="preserve">Libertas Atletica Acerra 8.. </t>
  </si>
  <si>
    <t xml:space="preserve">Di Maio </t>
  </si>
  <si>
    <t xml:space="preserve">Napoli Nord Marathon </t>
  </si>
  <si>
    <t xml:space="preserve">Scavella </t>
  </si>
  <si>
    <t xml:space="preserve">G.p.antares Stabia </t>
  </si>
  <si>
    <t xml:space="preserve">D'urso </t>
  </si>
  <si>
    <t xml:space="preserve">Beatrice </t>
  </si>
  <si>
    <t xml:space="preserve">Ettore </t>
  </si>
  <si>
    <t xml:space="preserve">Mm55 </t>
  </si>
  <si>
    <t xml:space="preserve">Erco Sport </t>
  </si>
  <si>
    <t xml:space="preserve">Bianco </t>
  </si>
  <si>
    <t xml:space="preserve">Gianfranco </t>
  </si>
  <si>
    <t xml:space="preserve">Panucci </t>
  </si>
  <si>
    <t xml:space="preserve">Asd Podistica Caserta </t>
  </si>
  <si>
    <t xml:space="preserve">Barba </t>
  </si>
  <si>
    <t xml:space="preserve">Tarullo </t>
  </si>
  <si>
    <t xml:space="preserve">C.s. Marrara Roma </t>
  </si>
  <si>
    <t xml:space="preserve">Altamura </t>
  </si>
  <si>
    <t xml:space="preserve">Sean </t>
  </si>
  <si>
    <t xml:space="preserve">Canali </t>
  </si>
  <si>
    <t xml:space="preserve">Podistica Amatori Morolo </t>
  </si>
  <si>
    <t xml:space="preserve">Capone </t>
  </si>
  <si>
    <t xml:space="preserve">Alfonso </t>
  </si>
  <si>
    <t xml:space="preserve">Sessa </t>
  </si>
  <si>
    <t xml:space="preserve">Isaura Valle Dellirno </t>
  </si>
  <si>
    <t xml:space="preserve">Gargiulo </t>
  </si>
  <si>
    <t xml:space="preserve">Carmine </t>
  </si>
  <si>
    <t xml:space="preserve">Acampora </t>
  </si>
  <si>
    <t xml:space="preserve">Mm50 </t>
  </si>
  <si>
    <t xml:space="preserve">De Martino </t>
  </si>
  <si>
    <t xml:space="preserve">Biagio </t>
  </si>
  <si>
    <t xml:space="preserve">Colantuono </t>
  </si>
  <si>
    <t xml:space="preserve">Raffaele </t>
  </si>
  <si>
    <t xml:space="preserve">Paniak </t>
  </si>
  <si>
    <t xml:space="preserve">Mf40 </t>
  </si>
  <si>
    <t xml:space="preserve">Gragnano In Corsa </t>
  </si>
  <si>
    <t xml:space="preserve">Caprigliione </t>
  </si>
  <si>
    <t xml:space="preserve">Piras </t>
  </si>
  <si>
    <t xml:space="preserve">Mm60 </t>
  </si>
  <si>
    <t xml:space="preserve">Mediterraneo Eventi </t>
  </si>
  <si>
    <t xml:space="preserve">Michelangeli </t>
  </si>
  <si>
    <t xml:space="preserve">Aurelio </t>
  </si>
  <si>
    <t xml:space="preserve">Maglione </t>
  </si>
  <si>
    <t xml:space="preserve">Pasquale </t>
  </si>
  <si>
    <t xml:space="preserve">Podistica Valle Caudina </t>
  </si>
  <si>
    <t xml:space="preserve">Palomba </t>
  </si>
  <si>
    <t xml:space="preserve">Paeninsula </t>
  </si>
  <si>
    <t xml:space="preserve">Palma </t>
  </si>
  <si>
    <t xml:space="preserve">Asd Olimpic Marina </t>
  </si>
  <si>
    <t xml:space="preserve">Morlando </t>
  </si>
  <si>
    <t xml:space="preserve">Olimp Marina </t>
  </si>
  <si>
    <t xml:space="preserve">Guida </t>
  </si>
  <si>
    <t xml:space="preserve">Imprescia </t>
  </si>
  <si>
    <t xml:space="preserve">Ugo </t>
  </si>
  <si>
    <t xml:space="preserve">Asd Villa Ada </t>
  </si>
  <si>
    <t xml:space="preserve">Mirarchi </t>
  </si>
  <si>
    <t xml:space="preserve">Asd Napoli Run </t>
  </si>
  <si>
    <t xml:space="preserve">Amatruda </t>
  </si>
  <si>
    <t xml:space="preserve">Vitiello </t>
  </si>
  <si>
    <t xml:space="preserve">Podistica Il Laghetto </t>
  </si>
  <si>
    <t xml:space="preserve">Buonfrate </t>
  </si>
  <si>
    <t xml:space="preserve">Amatori Villa Pamphili </t>
  </si>
  <si>
    <t xml:space="preserve">Iovieno </t>
  </si>
  <si>
    <t xml:space="preserve">Liberato </t>
  </si>
  <si>
    <t xml:space="preserve">Meccariello </t>
  </si>
  <si>
    <t xml:space="preserve">Pietro </t>
  </si>
  <si>
    <t xml:space="preserve">Scarpellino </t>
  </si>
  <si>
    <t xml:space="preserve">Benedetto </t>
  </si>
  <si>
    <t xml:space="preserve">Asa Detur Napoli </t>
  </si>
  <si>
    <t xml:space="preserve">Perna </t>
  </si>
  <si>
    <t xml:space="preserve">Vittorio </t>
  </si>
  <si>
    <t xml:space="preserve">Marathon Club Neapolis Ves.. </t>
  </si>
  <si>
    <t xml:space="preserve">Rufrano </t>
  </si>
  <si>
    <t xml:space="preserve">Gerardo </t>
  </si>
  <si>
    <t xml:space="preserve">Galano </t>
  </si>
  <si>
    <t xml:space="preserve">Mf45 </t>
  </si>
  <si>
    <t xml:space="preserve">Mariano </t>
  </si>
  <si>
    <t xml:space="preserve">Campana </t>
  </si>
  <si>
    <t xml:space="preserve">Ciro </t>
  </si>
  <si>
    <t xml:space="preserve">Torelli </t>
  </si>
  <si>
    <t xml:space="preserve">Castellano </t>
  </si>
  <si>
    <t xml:space="preserve">Rizzo </t>
  </si>
  <si>
    <t xml:space="preserve">Libero </t>
  </si>
  <si>
    <t xml:space="preserve">Battistelli </t>
  </si>
  <si>
    <t xml:space="preserve">Liviano </t>
  </si>
  <si>
    <t xml:space="preserve">Mm65+ </t>
  </si>
  <si>
    <t xml:space="preserve">Corsa Dei Santi </t>
  </si>
  <si>
    <t xml:space="preserve">De Maio </t>
  </si>
  <si>
    <t xml:space="preserve">Bromuro </t>
  </si>
  <si>
    <t xml:space="preserve">Roma Road Runners Club </t>
  </si>
  <si>
    <t xml:space="preserve">Panico </t>
  </si>
  <si>
    <t xml:space="preserve">Aniello </t>
  </si>
  <si>
    <t xml:space="preserve">Podistica Pomigliano </t>
  </si>
  <si>
    <t xml:space="preserve">Aprea </t>
  </si>
  <si>
    <t xml:space="preserve">Nikaios Club Gragnano </t>
  </si>
  <si>
    <t xml:space="preserve">Marzullo </t>
  </si>
  <si>
    <t xml:space="preserve">Clemente </t>
  </si>
  <si>
    <t xml:space="preserve">Ottavio </t>
  </si>
  <si>
    <t xml:space="preserve">Maresca </t>
  </si>
  <si>
    <t xml:space="preserve">Marsini </t>
  </si>
  <si>
    <t xml:space="preserve">Felicetto </t>
  </si>
  <si>
    <t xml:space="preserve">Cerami </t>
  </si>
  <si>
    <t xml:space="preserve">Laura </t>
  </si>
  <si>
    <t xml:space="preserve">Mf35 </t>
  </si>
  <si>
    <t xml:space="preserve">Lipizzi </t>
  </si>
  <si>
    <t xml:space="preserve">Salerno </t>
  </si>
  <si>
    <t xml:space="preserve">Simonetti </t>
  </si>
  <si>
    <t xml:space="preserve">Senatore </t>
  </si>
  <si>
    <t xml:space="preserve">Artuso </t>
  </si>
  <si>
    <t xml:space="preserve">Baranova </t>
  </si>
  <si>
    <t xml:space="preserve">Margarita </t>
  </si>
  <si>
    <t xml:space="preserve">Tf </t>
  </si>
  <si>
    <t xml:space="preserve">Boffardi </t>
  </si>
  <si>
    <t xml:space="preserve">Ferraro </t>
  </si>
  <si>
    <t xml:space="preserve">Camertoni </t>
  </si>
  <si>
    <t xml:space="preserve">Filomena </t>
  </si>
  <si>
    <t xml:space="preserve">Prom </t>
  </si>
  <si>
    <t xml:space="preserve">Agg. Hinna </t>
  </si>
  <si>
    <t xml:space="preserve">Fatato </t>
  </si>
  <si>
    <t xml:space="preserve">Opoa Plusultra </t>
  </si>
  <si>
    <t xml:space="preserve">Esposto </t>
  </si>
  <si>
    <t xml:space="preserve">Vitaliano </t>
  </si>
  <si>
    <t xml:space="preserve">Fsa Skyrunning </t>
  </si>
  <si>
    <t xml:space="preserve">Baldi </t>
  </si>
  <si>
    <t xml:space="preserve">Marrara </t>
  </si>
  <si>
    <t xml:space="preserve">Steafano </t>
  </si>
  <si>
    <t xml:space="preserve">Di Capua </t>
  </si>
  <si>
    <t xml:space="preserve">Marathon Club Stabia </t>
  </si>
  <si>
    <t xml:space="preserve">Langellotti </t>
  </si>
  <si>
    <t xml:space="preserve">Lazzaro </t>
  </si>
  <si>
    <t xml:space="preserve">De Gregorio </t>
  </si>
  <si>
    <t xml:space="preserve">Torre </t>
  </si>
  <si>
    <t xml:space="preserve">La Mura </t>
  </si>
  <si>
    <t xml:space="preserve">Vespoli </t>
  </si>
  <si>
    <t xml:space="preserve">Mosco </t>
  </si>
  <si>
    <t xml:space="preserve">Talone </t>
  </si>
  <si>
    <t xml:space="preserve">Tramontano </t>
  </si>
  <si>
    <t xml:space="preserve">Oliva </t>
  </si>
  <si>
    <t xml:space="preserve">Cinzia </t>
  </si>
  <si>
    <t xml:space="preserve">Mf50 </t>
  </si>
  <si>
    <t xml:space="preserve">Cepparulo </t>
  </si>
  <si>
    <t xml:space="preserve">Asd Le Tartarughe </t>
  </si>
  <si>
    <t xml:space="preserve">Castagna </t>
  </si>
  <si>
    <t xml:space="preserve">Cozzolino </t>
  </si>
  <si>
    <t xml:space="preserve">Mf55 </t>
  </si>
  <si>
    <t xml:space="preserve">Orientalp </t>
  </si>
  <si>
    <t xml:space="preserve">Amoroso </t>
  </si>
  <si>
    <t xml:space="preserve">Giuseppina </t>
  </si>
  <si>
    <t xml:space="preserve">Di Martino </t>
  </si>
  <si>
    <t xml:space="preserve">Rosa </t>
  </si>
  <si>
    <t xml:space="preserve">Mf60 </t>
  </si>
  <si>
    <t xml:space="preserve">Ferranti </t>
  </si>
  <si>
    <t xml:space="preserve">Patrizia </t>
  </si>
  <si>
    <t xml:space="preserve">Ascione </t>
  </si>
  <si>
    <t xml:space="preserve">Alfano </t>
  </si>
  <si>
    <t xml:space="preserve">Di Salvatore </t>
  </si>
  <si>
    <t xml:space="preserve">Alvise </t>
  </si>
  <si>
    <t xml:space="preserve">Fornari </t>
  </si>
  <si>
    <t xml:space="preserve">Melillo </t>
  </si>
  <si>
    <t xml:space="preserve">Napoli Run </t>
  </si>
  <si>
    <t xml:space="preserve">Zurlo </t>
  </si>
  <si>
    <t xml:space="preserve">Rapillo </t>
  </si>
  <si>
    <t xml:space="preserve">Bobo' </t>
  </si>
  <si>
    <t xml:space="preserve">Amatori Catel Fusano </t>
  </si>
  <si>
    <t xml:space="preserve">Galasso </t>
  </si>
  <si>
    <t xml:space="preserve">Clementina </t>
  </si>
  <si>
    <t xml:space="preserve">Rossi </t>
  </si>
  <si>
    <t xml:space="preserve">Agostino </t>
  </si>
  <si>
    <t xml:space="preserve">Podistica Caserta </t>
  </si>
  <si>
    <t xml:space="preserve">Miranda </t>
  </si>
  <si>
    <t xml:space="preserve">La Solidarieta </t>
  </si>
  <si>
    <t xml:space="preserve">Vigliotta </t>
  </si>
  <si>
    <t xml:space="preserve">Sgammato </t>
  </si>
  <si>
    <t xml:space="preserve">Amelia </t>
  </si>
  <si>
    <t xml:space="preserve">Barbiero </t>
  </si>
  <si>
    <t xml:space="preserve">Dionisio </t>
  </si>
  <si>
    <t xml:space="preserve">Aquilio </t>
  </si>
  <si>
    <t xml:space="preserve">Mariacristina </t>
  </si>
  <si>
    <t xml:space="preserve">Nando </t>
  </si>
  <si>
    <t xml:space="preserve">Mirto </t>
  </si>
  <si>
    <t xml:space="preserve">Mariolina </t>
  </si>
  <si>
    <t xml:space="preserve">Graziuso </t>
  </si>
  <si>
    <t xml:space="preserve">Tommaso </t>
  </si>
  <si>
    <t xml:space="preserve">Zaroli </t>
  </si>
  <si>
    <t xml:space="preserve">Mariarosaria </t>
  </si>
  <si>
    <t xml:space="preserve">Malafronte </t>
  </si>
  <si>
    <t xml:space="preserve">Giugliano </t>
  </si>
  <si>
    <t xml:space="preserve">Alessio </t>
  </si>
  <si>
    <t xml:space="preserve">Cignoni </t>
  </si>
  <si>
    <t xml:space="preserve">Donatella </t>
  </si>
  <si>
    <t xml:space="preserve">De Santis </t>
  </si>
  <si>
    <t xml:space="preserve">Maria Paola </t>
  </si>
  <si>
    <t xml:space="preserve">Ruggieri </t>
  </si>
  <si>
    <t xml:space="preserve">Ivana </t>
  </si>
  <si>
    <t xml:space="preserve">Dapice </t>
  </si>
  <si>
    <t xml:space="preserve">Lettieri </t>
  </si>
  <si>
    <t xml:space="preserve">Carolina </t>
  </si>
  <si>
    <r>
      <t xml:space="preserve">Beach Trail Positano </t>
    </r>
    <r>
      <rPr>
        <i/>
        <sz val="18"/>
        <rFont val="Arial"/>
        <family val="2"/>
      </rPr>
      <t>1ª edizione</t>
    </r>
  </si>
  <si>
    <t>A.S.D. Podistica Solidarietà</t>
  </si>
  <si>
    <t>Positano (NA) Italia - Domenica 03/04/2011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</si>
</sst>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21" fontId="14" fillId="4" borderId="5" xfId="0" applyNumberFormat="1" applyFont="1" applyFill="1" applyBorder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279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281</v>
      </c>
      <c r="B2" s="28"/>
      <c r="C2" s="28"/>
      <c r="D2" s="28"/>
      <c r="E2" s="28"/>
      <c r="F2" s="28"/>
      <c r="G2" s="28"/>
      <c r="H2" s="3" t="s">
        <v>45</v>
      </c>
      <c r="I2" s="4">
        <v>10</v>
      </c>
    </row>
    <row r="3" spans="1:9" ht="37.5" customHeight="1">
      <c r="A3" s="5" t="s">
        <v>46</v>
      </c>
      <c r="B3" s="6" t="s">
        <v>47</v>
      </c>
      <c r="C3" s="7" t="s">
        <v>48</v>
      </c>
      <c r="D3" s="7" t="s">
        <v>49</v>
      </c>
      <c r="E3" s="8" t="s">
        <v>50</v>
      </c>
      <c r="F3" s="9" t="s">
        <v>51</v>
      </c>
      <c r="G3" s="9" t="s">
        <v>52</v>
      </c>
      <c r="H3" s="10" t="s">
        <v>53</v>
      </c>
      <c r="I3" s="10" t="s">
        <v>54</v>
      </c>
    </row>
    <row r="4" spans="1:9" s="11" customFormat="1" ht="15" customHeight="1">
      <c r="A4" s="16">
        <v>1</v>
      </c>
      <c r="B4" s="31" t="s">
        <v>56</v>
      </c>
      <c r="C4" s="31" t="s">
        <v>1</v>
      </c>
      <c r="D4" s="37" t="s">
        <v>57</v>
      </c>
      <c r="E4" s="31" t="s">
        <v>58</v>
      </c>
      <c r="F4" s="34">
        <v>0.04489583333333333</v>
      </c>
      <c r="G4" s="16" t="str">
        <f aca="true" t="shared" si="0" ref="G4:G67">TEXT(INT((HOUR(F4)*3600+MINUTE(F4)*60+SECOND(F4))/$I$2/60),"0")&amp;"."&amp;TEXT(MOD((HOUR(F4)*3600+MINUTE(F4)*60+SECOND(F4))/$I$2,60),"00")&amp;"/km"</f>
        <v>6.28/km</v>
      </c>
      <c r="H4" s="19">
        <f aca="true" t="shared" si="1" ref="H4:H31">F4-$F$4</f>
        <v>0</v>
      </c>
      <c r="I4" s="19">
        <f>F4-INDEX($F$4:$F$868,MATCH(D4,$D$4:$D$868,0))</f>
        <v>0</v>
      </c>
    </row>
    <row r="5" spans="1:9" s="11" customFormat="1" ht="15" customHeight="1">
      <c r="A5" s="17">
        <v>2</v>
      </c>
      <c r="B5" s="32" t="s">
        <v>59</v>
      </c>
      <c r="C5" s="32" t="s">
        <v>60</v>
      </c>
      <c r="D5" s="38" t="s">
        <v>61</v>
      </c>
      <c r="E5" s="32" t="s">
        <v>62</v>
      </c>
      <c r="F5" s="35">
        <v>0.045370370370370366</v>
      </c>
      <c r="G5" s="17" t="str">
        <f t="shared" si="0"/>
        <v>6.32/km</v>
      </c>
      <c r="H5" s="20">
        <f t="shared" si="1"/>
        <v>0.0004745370370370372</v>
      </c>
      <c r="I5" s="20">
        <f>F5-INDEX($F$4:$F$868,MATCH(D5,$D$4:$D$868,0))</f>
        <v>0</v>
      </c>
    </row>
    <row r="6" spans="1:9" s="11" customFormat="1" ht="15" customHeight="1">
      <c r="A6" s="17">
        <v>3</v>
      </c>
      <c r="B6" s="32" t="s">
        <v>63</v>
      </c>
      <c r="C6" s="32" t="s">
        <v>64</v>
      </c>
      <c r="D6" s="38" t="s">
        <v>57</v>
      </c>
      <c r="E6" s="32" t="s">
        <v>65</v>
      </c>
      <c r="F6" s="35">
        <v>0.04567129629629629</v>
      </c>
      <c r="G6" s="17" t="str">
        <f t="shared" si="0"/>
        <v>6.35/km</v>
      </c>
      <c r="H6" s="20">
        <f t="shared" si="1"/>
        <v>0.0007754629629629639</v>
      </c>
      <c r="I6" s="20">
        <f>F6-INDEX($F$4:$F$868,MATCH(D6,$D$4:$D$868,0))</f>
        <v>0.0007754629629629639</v>
      </c>
    </row>
    <row r="7" spans="1:9" s="11" customFormat="1" ht="15" customHeight="1">
      <c r="A7" s="17">
        <v>4</v>
      </c>
      <c r="B7" s="32" t="s">
        <v>66</v>
      </c>
      <c r="C7" s="32" t="s">
        <v>2</v>
      </c>
      <c r="D7" s="38" t="s">
        <v>57</v>
      </c>
      <c r="E7" s="32" t="s">
        <v>67</v>
      </c>
      <c r="F7" s="35">
        <v>0.045995370370370374</v>
      </c>
      <c r="G7" s="17" t="str">
        <f t="shared" si="0"/>
        <v>6.37/km</v>
      </c>
      <c r="H7" s="20">
        <f t="shared" si="1"/>
        <v>0.0010995370370370447</v>
      </c>
      <c r="I7" s="20">
        <f>F7-INDEX($F$4:$F$868,MATCH(D7,$D$4:$D$868,0))</f>
        <v>0.0010995370370370447</v>
      </c>
    </row>
    <row r="8" spans="1:9" s="11" customFormat="1" ht="15" customHeight="1">
      <c r="A8" s="17">
        <v>5</v>
      </c>
      <c r="B8" s="32" t="s">
        <v>68</v>
      </c>
      <c r="C8" s="32" t="s">
        <v>9</v>
      </c>
      <c r="D8" s="38" t="s">
        <v>61</v>
      </c>
      <c r="E8" s="32" t="s">
        <v>69</v>
      </c>
      <c r="F8" s="35">
        <v>0.046481481481481485</v>
      </c>
      <c r="G8" s="17" t="str">
        <f t="shared" si="0"/>
        <v>6.42/km</v>
      </c>
      <c r="H8" s="20">
        <f t="shared" si="1"/>
        <v>0.0015856481481481555</v>
      </c>
      <c r="I8" s="20">
        <f>F8-INDEX($F$4:$F$868,MATCH(D8,$D$4:$D$868,0))</f>
        <v>0.0011111111111111183</v>
      </c>
    </row>
    <row r="9" spans="1:9" s="11" customFormat="1" ht="15" customHeight="1">
      <c r="A9" s="17">
        <v>6</v>
      </c>
      <c r="B9" s="32" t="s">
        <v>70</v>
      </c>
      <c r="C9" s="32" t="s">
        <v>28</v>
      </c>
      <c r="D9" s="38" t="s">
        <v>71</v>
      </c>
      <c r="E9" s="32" t="s">
        <v>69</v>
      </c>
      <c r="F9" s="35">
        <v>0.048125</v>
      </c>
      <c r="G9" s="17" t="str">
        <f t="shared" si="0"/>
        <v>6.56/km</v>
      </c>
      <c r="H9" s="20">
        <f t="shared" si="1"/>
        <v>0.003229166666666672</v>
      </c>
      <c r="I9" s="20">
        <f>F9-INDEX($F$4:$F$868,MATCH(D9,$D$4:$D$868,0))</f>
        <v>0</v>
      </c>
    </row>
    <row r="10" spans="1:9" s="11" customFormat="1" ht="15" customHeight="1">
      <c r="A10" s="17">
        <v>7</v>
      </c>
      <c r="B10" s="32" t="s">
        <v>72</v>
      </c>
      <c r="C10" s="32" t="s">
        <v>3</v>
      </c>
      <c r="D10" s="38" t="s">
        <v>71</v>
      </c>
      <c r="E10" s="32" t="s">
        <v>67</v>
      </c>
      <c r="F10" s="35">
        <v>0.0483912037037037</v>
      </c>
      <c r="G10" s="17" t="str">
        <f t="shared" si="0"/>
        <v>6.58/km</v>
      </c>
      <c r="H10" s="20">
        <f t="shared" si="1"/>
        <v>0.003495370370370371</v>
      </c>
      <c r="I10" s="20">
        <f>F10-INDEX($F$4:$F$868,MATCH(D10,$D$4:$D$868,0))</f>
        <v>0.00026620370370369906</v>
      </c>
    </row>
    <row r="11" spans="1:9" s="11" customFormat="1" ht="15" customHeight="1">
      <c r="A11" s="17">
        <v>8</v>
      </c>
      <c r="B11" s="32" t="s">
        <v>73</v>
      </c>
      <c r="C11" s="32" t="s">
        <v>4</v>
      </c>
      <c r="D11" s="38" t="s">
        <v>74</v>
      </c>
      <c r="E11" s="32" t="s">
        <v>62</v>
      </c>
      <c r="F11" s="35">
        <v>0.049317129629629634</v>
      </c>
      <c r="G11" s="17" t="str">
        <f t="shared" si="0"/>
        <v>7.06/km</v>
      </c>
      <c r="H11" s="20">
        <f t="shared" si="1"/>
        <v>0.004421296296296305</v>
      </c>
      <c r="I11" s="20">
        <f>F11-INDEX($F$4:$F$868,MATCH(D11,$D$4:$D$868,0))</f>
        <v>0</v>
      </c>
    </row>
    <row r="12" spans="1:9" s="11" customFormat="1" ht="15" customHeight="1">
      <c r="A12" s="17">
        <v>9</v>
      </c>
      <c r="B12" s="32" t="s">
        <v>75</v>
      </c>
      <c r="C12" s="32" t="s">
        <v>16</v>
      </c>
      <c r="D12" s="38" t="s">
        <v>74</v>
      </c>
      <c r="E12" s="32" t="s">
        <v>76</v>
      </c>
      <c r="F12" s="35">
        <v>0.049895833333333334</v>
      </c>
      <c r="G12" s="17" t="str">
        <f t="shared" si="0"/>
        <v>7.11/km</v>
      </c>
      <c r="H12" s="20">
        <f t="shared" si="1"/>
        <v>0.0050000000000000044</v>
      </c>
      <c r="I12" s="20">
        <f>F12-INDEX($F$4:$F$868,MATCH(D12,$D$4:$D$868,0))</f>
        <v>0.0005787037037036993</v>
      </c>
    </row>
    <row r="13" spans="1:9" s="11" customFormat="1" ht="15" customHeight="1">
      <c r="A13" s="17">
        <v>10</v>
      </c>
      <c r="B13" s="32" t="s">
        <v>77</v>
      </c>
      <c r="C13" s="32" t="s">
        <v>1</v>
      </c>
      <c r="D13" s="38" t="s">
        <v>71</v>
      </c>
      <c r="E13" s="32" t="s">
        <v>62</v>
      </c>
      <c r="F13" s="35">
        <v>0.050011574074074076</v>
      </c>
      <c r="G13" s="17" t="str">
        <f t="shared" si="0"/>
        <v>7.12/km</v>
      </c>
      <c r="H13" s="20">
        <f t="shared" si="1"/>
        <v>0.005115740740740747</v>
      </c>
      <c r="I13" s="20">
        <f>F13-INDEX($F$4:$F$868,MATCH(D13,$D$4:$D$868,0))</f>
        <v>0.0018865740740740752</v>
      </c>
    </row>
    <row r="14" spans="1:9" s="11" customFormat="1" ht="15" customHeight="1">
      <c r="A14" s="17">
        <v>11</v>
      </c>
      <c r="B14" s="32" t="s">
        <v>78</v>
      </c>
      <c r="C14" s="32" t="s">
        <v>5</v>
      </c>
      <c r="D14" s="38" t="s">
        <v>57</v>
      </c>
      <c r="E14" s="32" t="s">
        <v>67</v>
      </c>
      <c r="F14" s="35">
        <v>0.05004629629629629</v>
      </c>
      <c r="G14" s="17" t="str">
        <f t="shared" si="0"/>
        <v>7.12/km</v>
      </c>
      <c r="H14" s="20">
        <f t="shared" si="1"/>
        <v>0.005150462962962961</v>
      </c>
      <c r="I14" s="20">
        <f>F14-INDEX($F$4:$F$868,MATCH(D14,$D$4:$D$868,0))</f>
        <v>0.005150462962962961</v>
      </c>
    </row>
    <row r="15" spans="1:9" s="11" customFormat="1" ht="15" customHeight="1">
      <c r="A15" s="17">
        <v>12</v>
      </c>
      <c r="B15" s="32" t="s">
        <v>79</v>
      </c>
      <c r="C15" s="32" t="s">
        <v>80</v>
      </c>
      <c r="D15" s="38" t="s">
        <v>61</v>
      </c>
      <c r="E15" s="32" t="s">
        <v>58</v>
      </c>
      <c r="F15" s="35">
        <v>0.05053240740740741</v>
      </c>
      <c r="G15" s="17" t="str">
        <f t="shared" si="0"/>
        <v>7.17/km</v>
      </c>
      <c r="H15" s="20">
        <f t="shared" si="1"/>
        <v>0.005636574074074079</v>
      </c>
      <c r="I15" s="20">
        <f>F15-INDEX($F$4:$F$868,MATCH(D15,$D$4:$D$868,0))</f>
        <v>0.005162037037037041</v>
      </c>
    </row>
    <row r="16" spans="1:9" s="11" customFormat="1" ht="15" customHeight="1">
      <c r="A16" s="17">
        <v>13</v>
      </c>
      <c r="B16" s="32" t="s">
        <v>81</v>
      </c>
      <c r="C16" s="32" t="s">
        <v>13</v>
      </c>
      <c r="D16" s="38" t="s">
        <v>57</v>
      </c>
      <c r="E16" s="32" t="s">
        <v>82</v>
      </c>
      <c r="F16" s="35">
        <v>0.051006944444444445</v>
      </c>
      <c r="G16" s="17" t="str">
        <f t="shared" si="0"/>
        <v>7.21/km</v>
      </c>
      <c r="H16" s="20">
        <f t="shared" si="1"/>
        <v>0.006111111111111116</v>
      </c>
      <c r="I16" s="20">
        <f>F16-INDEX($F$4:$F$868,MATCH(D16,$D$4:$D$868,0))</f>
        <v>0.006111111111111116</v>
      </c>
    </row>
    <row r="17" spans="1:9" s="11" customFormat="1" ht="15" customHeight="1">
      <c r="A17" s="17">
        <v>14</v>
      </c>
      <c r="B17" s="32" t="s">
        <v>83</v>
      </c>
      <c r="C17" s="32" t="s">
        <v>6</v>
      </c>
      <c r="D17" s="38" t="s">
        <v>57</v>
      </c>
      <c r="E17" s="32" t="s">
        <v>84</v>
      </c>
      <c r="F17" s="35">
        <v>0.05121527777777778</v>
      </c>
      <c r="G17" s="17" t="str">
        <f t="shared" si="0"/>
        <v>7.23/km</v>
      </c>
      <c r="H17" s="20">
        <f t="shared" si="1"/>
        <v>0.006319444444444454</v>
      </c>
      <c r="I17" s="20">
        <f>F17-INDEX($F$4:$F$868,MATCH(D17,$D$4:$D$868,0))</f>
        <v>0.006319444444444454</v>
      </c>
    </row>
    <row r="18" spans="1:9" s="11" customFormat="1" ht="15" customHeight="1">
      <c r="A18" s="17">
        <v>15</v>
      </c>
      <c r="B18" s="32" t="s">
        <v>85</v>
      </c>
      <c r="C18" s="32" t="s">
        <v>9</v>
      </c>
      <c r="D18" s="38" t="s">
        <v>71</v>
      </c>
      <c r="E18" s="32" t="s">
        <v>86</v>
      </c>
      <c r="F18" s="35">
        <v>0.05185185185185185</v>
      </c>
      <c r="G18" s="17" t="str">
        <f t="shared" si="0"/>
        <v>7.28/km</v>
      </c>
      <c r="H18" s="20">
        <f t="shared" si="1"/>
        <v>0.006956018518518521</v>
      </c>
      <c r="I18" s="20">
        <f>F18-INDEX($F$4:$F$868,MATCH(D18,$D$4:$D$868,0))</f>
        <v>0.0037268518518518493</v>
      </c>
    </row>
    <row r="19" spans="1:9" s="11" customFormat="1" ht="15" customHeight="1">
      <c r="A19" s="17">
        <v>16</v>
      </c>
      <c r="B19" s="32" t="s">
        <v>87</v>
      </c>
      <c r="C19" s="32" t="s">
        <v>7</v>
      </c>
      <c r="D19" s="38" t="s">
        <v>61</v>
      </c>
      <c r="E19" s="32" t="s">
        <v>67</v>
      </c>
      <c r="F19" s="35">
        <v>0.051898148148148145</v>
      </c>
      <c r="G19" s="17" t="str">
        <f t="shared" si="0"/>
        <v>7.28/km</v>
      </c>
      <c r="H19" s="20">
        <f t="shared" si="1"/>
        <v>0.007002314814814815</v>
      </c>
      <c r="I19" s="20">
        <f>F19-INDEX($F$4:$F$868,MATCH(D19,$D$4:$D$868,0))</f>
        <v>0.006527777777777778</v>
      </c>
    </row>
    <row r="20" spans="1:9" s="11" customFormat="1" ht="15" customHeight="1">
      <c r="A20" s="17">
        <v>17</v>
      </c>
      <c r="B20" s="32" t="s">
        <v>88</v>
      </c>
      <c r="C20" s="32" t="s">
        <v>89</v>
      </c>
      <c r="D20" s="38" t="s">
        <v>90</v>
      </c>
      <c r="E20" s="32" t="s">
        <v>91</v>
      </c>
      <c r="F20" s="35">
        <v>0.052002314814814814</v>
      </c>
      <c r="G20" s="17" t="str">
        <f t="shared" si="0"/>
        <v>7.29/km</v>
      </c>
      <c r="H20" s="20">
        <f t="shared" si="1"/>
        <v>0.0071064814814814845</v>
      </c>
      <c r="I20" s="20">
        <f>F20-INDEX($F$4:$F$868,MATCH(D20,$D$4:$D$868,0))</f>
        <v>0</v>
      </c>
    </row>
    <row r="21" spans="1:9" s="11" customFormat="1" ht="15" customHeight="1">
      <c r="A21" s="17">
        <v>18</v>
      </c>
      <c r="B21" s="32" t="s">
        <v>92</v>
      </c>
      <c r="C21" s="32" t="s">
        <v>93</v>
      </c>
      <c r="D21" s="38" t="s">
        <v>74</v>
      </c>
      <c r="E21" s="32" t="s">
        <v>91</v>
      </c>
      <c r="F21" s="35">
        <v>0.05204861111111111</v>
      </c>
      <c r="G21" s="17" t="str">
        <f t="shared" si="0"/>
        <v>7.30/km</v>
      </c>
      <c r="H21" s="20">
        <f t="shared" si="1"/>
        <v>0.007152777777777779</v>
      </c>
      <c r="I21" s="20">
        <f>F21-INDEX($F$4:$F$868,MATCH(D21,$D$4:$D$868,0))</f>
        <v>0.0027314814814814736</v>
      </c>
    </row>
    <row r="22" spans="1:9" s="11" customFormat="1" ht="15" customHeight="1">
      <c r="A22" s="17">
        <v>19</v>
      </c>
      <c r="B22" s="32" t="s">
        <v>59</v>
      </c>
      <c r="C22" s="32" t="s">
        <v>14</v>
      </c>
      <c r="D22" s="38" t="s">
        <v>71</v>
      </c>
      <c r="E22" s="32" t="s">
        <v>67</v>
      </c>
      <c r="F22" s="35">
        <v>0.052256944444444446</v>
      </c>
      <c r="G22" s="17" t="str">
        <f t="shared" si="0"/>
        <v>7.32/km</v>
      </c>
      <c r="H22" s="20">
        <f t="shared" si="1"/>
        <v>0.007361111111111117</v>
      </c>
      <c r="I22" s="20">
        <f>F22-INDEX($F$4:$F$868,MATCH(D22,$D$4:$D$868,0))</f>
        <v>0.004131944444444445</v>
      </c>
    </row>
    <row r="23" spans="1:9" s="11" customFormat="1" ht="15" customHeight="1">
      <c r="A23" s="17">
        <v>20</v>
      </c>
      <c r="B23" s="32" t="s">
        <v>94</v>
      </c>
      <c r="C23" s="32" t="s">
        <v>21</v>
      </c>
      <c r="D23" s="38" t="s">
        <v>61</v>
      </c>
      <c r="E23" s="32" t="s">
        <v>95</v>
      </c>
      <c r="F23" s="35">
        <v>0.05234953703703704</v>
      </c>
      <c r="G23" s="17" t="str">
        <f t="shared" si="0"/>
        <v>7.32/km</v>
      </c>
      <c r="H23" s="20">
        <f t="shared" si="1"/>
        <v>0.007453703703703712</v>
      </c>
      <c r="I23" s="20">
        <f>F23-INDEX($F$4:$F$868,MATCH(D23,$D$4:$D$868,0))</f>
        <v>0.006979166666666675</v>
      </c>
    </row>
    <row r="24" spans="1:9" s="11" customFormat="1" ht="15" customHeight="1">
      <c r="A24" s="17">
        <v>21</v>
      </c>
      <c r="B24" s="32" t="s">
        <v>96</v>
      </c>
      <c r="C24" s="32" t="s">
        <v>10</v>
      </c>
      <c r="D24" s="38" t="s">
        <v>74</v>
      </c>
      <c r="E24" s="32" t="s">
        <v>67</v>
      </c>
      <c r="F24" s="35">
        <v>0.0525</v>
      </c>
      <c r="G24" s="17" t="str">
        <f t="shared" si="0"/>
        <v>7.34/km</v>
      </c>
      <c r="H24" s="20">
        <f t="shared" si="1"/>
        <v>0.007604166666666669</v>
      </c>
      <c r="I24" s="20">
        <f>F24-INDEX($F$4:$F$868,MATCH(D24,$D$4:$D$868,0))</f>
        <v>0.0031828703703703637</v>
      </c>
    </row>
    <row r="25" spans="1:9" s="11" customFormat="1" ht="15" customHeight="1">
      <c r="A25" s="17">
        <v>22</v>
      </c>
      <c r="B25" s="32" t="s">
        <v>97</v>
      </c>
      <c r="C25" s="32" t="s">
        <v>12</v>
      </c>
      <c r="D25" s="38" t="s">
        <v>90</v>
      </c>
      <c r="E25" s="32" t="s">
        <v>98</v>
      </c>
      <c r="F25" s="35">
        <v>0.0528125</v>
      </c>
      <c r="G25" s="17" t="str">
        <f t="shared" si="0"/>
        <v>7.36/km</v>
      </c>
      <c r="H25" s="20">
        <f t="shared" si="1"/>
        <v>0.007916666666666669</v>
      </c>
      <c r="I25" s="20">
        <f>F25-INDEX($F$4:$F$868,MATCH(D25,$D$4:$D$868,0))</f>
        <v>0.0008101851851851846</v>
      </c>
    </row>
    <row r="26" spans="1:9" s="11" customFormat="1" ht="15" customHeight="1">
      <c r="A26" s="17">
        <v>23</v>
      </c>
      <c r="B26" s="32" t="s">
        <v>99</v>
      </c>
      <c r="C26" s="32" t="s">
        <v>100</v>
      </c>
      <c r="D26" s="38" t="s">
        <v>57</v>
      </c>
      <c r="E26" s="32" t="s">
        <v>84</v>
      </c>
      <c r="F26" s="35">
        <v>0.052986111111111116</v>
      </c>
      <c r="G26" s="17" t="str">
        <f t="shared" si="0"/>
        <v>7.38/km</v>
      </c>
      <c r="H26" s="20">
        <f t="shared" si="1"/>
        <v>0.008090277777777787</v>
      </c>
      <c r="I26" s="20">
        <f>F26-INDEX($F$4:$F$868,MATCH(D26,$D$4:$D$868,0))</f>
        <v>0.008090277777777787</v>
      </c>
    </row>
    <row r="27" spans="1:9" s="12" customFormat="1" ht="15" customHeight="1">
      <c r="A27" s="17">
        <v>24</v>
      </c>
      <c r="B27" s="32" t="s">
        <v>101</v>
      </c>
      <c r="C27" s="32" t="s">
        <v>8</v>
      </c>
      <c r="D27" s="38" t="s">
        <v>61</v>
      </c>
      <c r="E27" s="32" t="s">
        <v>102</v>
      </c>
      <c r="F27" s="35">
        <v>0.05322916666666666</v>
      </c>
      <c r="G27" s="17" t="str">
        <f t="shared" si="0"/>
        <v>7.40/km</v>
      </c>
      <c r="H27" s="20">
        <f t="shared" si="1"/>
        <v>0.008333333333333331</v>
      </c>
      <c r="I27" s="20">
        <f>F27-INDEX($F$4:$F$868,MATCH(D27,$D$4:$D$868,0))</f>
        <v>0.007858796296296294</v>
      </c>
    </row>
    <row r="28" spans="1:9" s="11" customFormat="1" ht="15" customHeight="1">
      <c r="A28" s="17">
        <v>25</v>
      </c>
      <c r="B28" s="32" t="s">
        <v>103</v>
      </c>
      <c r="C28" s="32" t="s">
        <v>104</v>
      </c>
      <c r="D28" s="38" t="s">
        <v>74</v>
      </c>
      <c r="E28" s="32" t="s">
        <v>62</v>
      </c>
      <c r="F28" s="35">
        <v>0.05395833333333333</v>
      </c>
      <c r="G28" s="17" t="str">
        <f t="shared" si="0"/>
        <v>7.46/km</v>
      </c>
      <c r="H28" s="20">
        <f t="shared" si="1"/>
        <v>0.009062500000000001</v>
      </c>
      <c r="I28" s="20">
        <f>F28-INDEX($F$4:$F$868,MATCH(D28,$D$4:$D$868,0))</f>
        <v>0.004641203703703696</v>
      </c>
    </row>
    <row r="29" spans="1:9" s="11" customFormat="1" ht="15" customHeight="1">
      <c r="A29" s="17">
        <v>26</v>
      </c>
      <c r="B29" s="32" t="s">
        <v>105</v>
      </c>
      <c r="C29" s="32" t="s">
        <v>11</v>
      </c>
      <c r="D29" s="38" t="s">
        <v>90</v>
      </c>
      <c r="E29" s="32" t="s">
        <v>106</v>
      </c>
      <c r="F29" s="35">
        <v>0.054143518518518514</v>
      </c>
      <c r="G29" s="17" t="str">
        <f t="shared" si="0"/>
        <v>7.48/km</v>
      </c>
      <c r="H29" s="20">
        <f t="shared" si="1"/>
        <v>0.009247685185185185</v>
      </c>
      <c r="I29" s="20">
        <f>F29-INDEX($F$4:$F$868,MATCH(D29,$D$4:$D$868,0))</f>
        <v>0.0021412037037037007</v>
      </c>
    </row>
    <row r="30" spans="1:9" s="11" customFormat="1" ht="15" customHeight="1">
      <c r="A30" s="17">
        <v>27</v>
      </c>
      <c r="B30" s="32" t="s">
        <v>107</v>
      </c>
      <c r="C30" s="32" t="s">
        <v>108</v>
      </c>
      <c r="D30" s="38" t="s">
        <v>71</v>
      </c>
      <c r="E30" s="32" t="s">
        <v>67</v>
      </c>
      <c r="F30" s="35">
        <v>0.054224537037037036</v>
      </c>
      <c r="G30" s="17" t="str">
        <f t="shared" si="0"/>
        <v>7.49/km</v>
      </c>
      <c r="H30" s="20">
        <f t="shared" si="1"/>
        <v>0.009328703703703707</v>
      </c>
      <c r="I30" s="20">
        <f>F30-INDEX($F$4:$F$868,MATCH(D30,$D$4:$D$868,0))</f>
        <v>0.006099537037037035</v>
      </c>
    </row>
    <row r="31" spans="1:9" s="11" customFormat="1" ht="15" customHeight="1">
      <c r="A31" s="17">
        <v>28</v>
      </c>
      <c r="B31" s="32" t="s">
        <v>109</v>
      </c>
      <c r="C31" s="32" t="s">
        <v>7</v>
      </c>
      <c r="D31" s="38" t="s">
        <v>110</v>
      </c>
      <c r="E31" s="32" t="s">
        <v>84</v>
      </c>
      <c r="F31" s="35">
        <v>0.05428240740740741</v>
      </c>
      <c r="G31" s="17" t="str">
        <f t="shared" si="0"/>
        <v>7.49/km</v>
      </c>
      <c r="H31" s="20">
        <f t="shared" si="1"/>
        <v>0.009386574074074082</v>
      </c>
      <c r="I31" s="20">
        <f>F31-INDEX($F$4:$F$868,MATCH(D31,$D$4:$D$868,0))</f>
        <v>0</v>
      </c>
    </row>
    <row r="32" spans="1:9" s="11" customFormat="1" ht="15" customHeight="1">
      <c r="A32" s="17">
        <v>29</v>
      </c>
      <c r="B32" s="32" t="s">
        <v>111</v>
      </c>
      <c r="C32" s="32" t="s">
        <v>112</v>
      </c>
      <c r="D32" s="38" t="s">
        <v>61</v>
      </c>
      <c r="E32" s="32" t="s">
        <v>67</v>
      </c>
      <c r="F32" s="35">
        <v>0.05512731481481481</v>
      </c>
      <c r="G32" s="17" t="str">
        <f t="shared" si="0"/>
        <v>7.56/km</v>
      </c>
      <c r="H32" s="20">
        <f aca="true" t="shared" si="2" ref="H32:H91">F32-$F$4</f>
        <v>0.01023148148148148</v>
      </c>
      <c r="I32" s="20">
        <f>F32-INDEX($F$4:$F$868,MATCH(D32,$D$4:$D$868,0))</f>
        <v>0.009756944444444443</v>
      </c>
    </row>
    <row r="33" spans="1:9" s="11" customFormat="1" ht="15" customHeight="1">
      <c r="A33" s="17">
        <v>30</v>
      </c>
      <c r="B33" s="32" t="s">
        <v>113</v>
      </c>
      <c r="C33" s="32" t="s">
        <v>114</v>
      </c>
      <c r="D33" s="38" t="s">
        <v>110</v>
      </c>
      <c r="E33" s="32" t="s">
        <v>91</v>
      </c>
      <c r="F33" s="35">
        <v>0.05533564814814815</v>
      </c>
      <c r="G33" s="17" t="str">
        <f t="shared" si="0"/>
        <v>7.58/km</v>
      </c>
      <c r="H33" s="20">
        <f t="shared" si="2"/>
        <v>0.010439814814814818</v>
      </c>
      <c r="I33" s="20">
        <f>F33-INDEX($F$4:$F$868,MATCH(D33,$D$4:$D$868,0))</f>
        <v>0.0010532407407407365</v>
      </c>
    </row>
    <row r="34" spans="1:9" s="11" customFormat="1" ht="15" customHeight="1">
      <c r="A34" s="17">
        <v>31</v>
      </c>
      <c r="B34" s="32" t="s">
        <v>115</v>
      </c>
      <c r="C34" s="32" t="s">
        <v>17</v>
      </c>
      <c r="D34" s="38" t="s">
        <v>116</v>
      </c>
      <c r="E34" s="32" t="s">
        <v>117</v>
      </c>
      <c r="F34" s="35">
        <v>0.055497685185185185</v>
      </c>
      <c r="G34" s="17" t="str">
        <f t="shared" si="0"/>
        <v>7.60/km</v>
      </c>
      <c r="H34" s="20">
        <f t="shared" si="2"/>
        <v>0.010601851851851855</v>
      </c>
      <c r="I34" s="20">
        <f>F34-INDEX($F$4:$F$868,MATCH(D34,$D$4:$D$868,0))</f>
        <v>0</v>
      </c>
    </row>
    <row r="35" spans="1:9" s="11" customFormat="1" ht="15" customHeight="1">
      <c r="A35" s="17">
        <v>32</v>
      </c>
      <c r="B35" s="32" t="s">
        <v>118</v>
      </c>
      <c r="C35" s="32" t="s">
        <v>40</v>
      </c>
      <c r="D35" s="38" t="s">
        <v>74</v>
      </c>
      <c r="E35" s="32" t="s">
        <v>62</v>
      </c>
      <c r="F35" s="35">
        <v>0.055625</v>
      </c>
      <c r="G35" s="17" t="str">
        <f t="shared" si="0"/>
        <v>8.01/km</v>
      </c>
      <c r="H35" s="20">
        <f t="shared" si="2"/>
        <v>0.010729166666666672</v>
      </c>
      <c r="I35" s="20">
        <f>F35-INDEX($F$4:$F$868,MATCH(D35,$D$4:$D$868,0))</f>
        <v>0.0063078703703703665</v>
      </c>
    </row>
    <row r="36" spans="1:9" s="11" customFormat="1" ht="15" customHeight="1">
      <c r="A36" s="17">
        <v>33</v>
      </c>
      <c r="B36" s="32" t="s">
        <v>119</v>
      </c>
      <c r="C36" s="32" t="s">
        <v>1</v>
      </c>
      <c r="D36" s="38" t="s">
        <v>120</v>
      </c>
      <c r="E36" s="32" t="s">
        <v>121</v>
      </c>
      <c r="F36" s="35">
        <v>0.05576388888888889</v>
      </c>
      <c r="G36" s="17" t="str">
        <f t="shared" si="0"/>
        <v>8.02/km</v>
      </c>
      <c r="H36" s="20">
        <f t="shared" si="2"/>
        <v>0.010868055555555561</v>
      </c>
      <c r="I36" s="20">
        <f>F36-INDEX($F$4:$F$868,MATCH(D36,$D$4:$D$868,0))</f>
        <v>0</v>
      </c>
    </row>
    <row r="37" spans="1:9" s="11" customFormat="1" ht="15" customHeight="1">
      <c r="A37" s="17">
        <v>34</v>
      </c>
      <c r="B37" s="32" t="s">
        <v>122</v>
      </c>
      <c r="C37" s="32" t="s">
        <v>123</v>
      </c>
      <c r="D37" s="38" t="s">
        <v>110</v>
      </c>
      <c r="E37" s="32" t="s">
        <v>44</v>
      </c>
      <c r="F37" s="35">
        <v>0.05578703703703703</v>
      </c>
      <c r="G37" s="17" t="str">
        <f t="shared" si="0"/>
        <v>8.02/km</v>
      </c>
      <c r="H37" s="20">
        <f t="shared" si="2"/>
        <v>0.010891203703703702</v>
      </c>
      <c r="I37" s="20">
        <f>F37-INDEX($F$4:$F$868,MATCH(D37,$D$4:$D$868,0))</f>
        <v>0.0015046296296296197</v>
      </c>
    </row>
    <row r="38" spans="1:9" s="11" customFormat="1" ht="15" customHeight="1">
      <c r="A38" s="17">
        <v>35</v>
      </c>
      <c r="B38" s="32" t="s">
        <v>124</v>
      </c>
      <c r="C38" s="32" t="s">
        <v>125</v>
      </c>
      <c r="D38" s="38" t="s">
        <v>90</v>
      </c>
      <c r="E38" s="32" t="s">
        <v>126</v>
      </c>
      <c r="F38" s="35">
        <v>0.0566087962962963</v>
      </c>
      <c r="G38" s="17" t="str">
        <f t="shared" si="0"/>
        <v>8.09/km</v>
      </c>
      <c r="H38" s="20">
        <f t="shared" si="2"/>
        <v>0.011712962962962974</v>
      </c>
      <c r="I38" s="20">
        <f>F38-INDEX($F$4:$F$868,MATCH(D38,$D$4:$D$868,0))</f>
        <v>0.004606481481481489</v>
      </c>
    </row>
    <row r="39" spans="1:9" s="11" customFormat="1" ht="15" customHeight="1">
      <c r="A39" s="17">
        <v>36</v>
      </c>
      <c r="B39" s="32" t="s">
        <v>127</v>
      </c>
      <c r="C39" s="32" t="s">
        <v>7</v>
      </c>
      <c r="D39" s="38" t="s">
        <v>61</v>
      </c>
      <c r="E39" s="32" t="s">
        <v>128</v>
      </c>
      <c r="F39" s="35">
        <v>0.056979166666666664</v>
      </c>
      <c r="G39" s="17" t="str">
        <f t="shared" si="0"/>
        <v>8.12/km</v>
      </c>
      <c r="H39" s="20">
        <f t="shared" si="2"/>
        <v>0.012083333333333335</v>
      </c>
      <c r="I39" s="20">
        <f>F39-INDEX($F$4:$F$868,MATCH(D39,$D$4:$D$868,0))</f>
        <v>0.011608796296296298</v>
      </c>
    </row>
    <row r="40" spans="1:9" s="11" customFormat="1" ht="15" customHeight="1">
      <c r="A40" s="17">
        <v>37</v>
      </c>
      <c r="B40" s="32" t="s">
        <v>129</v>
      </c>
      <c r="C40" s="32" t="s">
        <v>41</v>
      </c>
      <c r="D40" s="38" t="s">
        <v>61</v>
      </c>
      <c r="E40" s="32" t="s">
        <v>130</v>
      </c>
      <c r="F40" s="35">
        <v>0.0579050925925926</v>
      </c>
      <c r="G40" s="17" t="str">
        <f t="shared" si="0"/>
        <v>8.20/km</v>
      </c>
      <c r="H40" s="20">
        <f t="shared" si="2"/>
        <v>0.013009259259259269</v>
      </c>
      <c r="I40" s="20">
        <f>F40-INDEX($F$4:$F$868,MATCH(D40,$D$4:$D$868,0))</f>
        <v>0.012534722222222232</v>
      </c>
    </row>
    <row r="41" spans="1:9" s="11" customFormat="1" ht="15" customHeight="1">
      <c r="A41" s="17">
        <v>38</v>
      </c>
      <c r="B41" s="32" t="s">
        <v>131</v>
      </c>
      <c r="C41" s="32" t="s">
        <v>40</v>
      </c>
      <c r="D41" s="38" t="s">
        <v>61</v>
      </c>
      <c r="E41" s="32" t="s">
        <v>132</v>
      </c>
      <c r="F41" s="35">
        <v>0.057916666666666665</v>
      </c>
      <c r="G41" s="17" t="str">
        <f t="shared" si="0"/>
        <v>8.20/km</v>
      </c>
      <c r="H41" s="20">
        <f t="shared" si="2"/>
        <v>0.013020833333333336</v>
      </c>
      <c r="I41" s="20">
        <f>F41-INDEX($F$4:$F$868,MATCH(D41,$D$4:$D$868,0))</f>
        <v>0.012546296296296298</v>
      </c>
    </row>
    <row r="42" spans="1:9" s="11" customFormat="1" ht="15" customHeight="1">
      <c r="A42" s="17">
        <v>39</v>
      </c>
      <c r="B42" s="32" t="s">
        <v>133</v>
      </c>
      <c r="C42" s="32" t="s">
        <v>114</v>
      </c>
      <c r="D42" s="38" t="s">
        <v>110</v>
      </c>
      <c r="E42" s="32" t="s">
        <v>67</v>
      </c>
      <c r="F42" s="35">
        <v>0.058032407407407414</v>
      </c>
      <c r="G42" s="17" t="str">
        <f t="shared" si="0"/>
        <v>8.21/km</v>
      </c>
      <c r="H42" s="20">
        <f t="shared" si="2"/>
        <v>0.013136574074074085</v>
      </c>
      <c r="I42" s="20">
        <f>F42-INDEX($F$4:$F$868,MATCH(D42,$D$4:$D$868,0))</f>
        <v>0.0037500000000000033</v>
      </c>
    </row>
    <row r="43" spans="1:9" s="11" customFormat="1" ht="15" customHeight="1">
      <c r="A43" s="17">
        <v>40</v>
      </c>
      <c r="B43" s="32" t="s">
        <v>134</v>
      </c>
      <c r="C43" s="32" t="s">
        <v>135</v>
      </c>
      <c r="D43" s="38" t="s">
        <v>120</v>
      </c>
      <c r="E43" s="32" t="s">
        <v>136</v>
      </c>
      <c r="F43" s="35">
        <v>0.05811342592592592</v>
      </c>
      <c r="G43" s="17" t="str">
        <f t="shared" si="0"/>
        <v>8.22/km</v>
      </c>
      <c r="H43" s="20">
        <f t="shared" si="2"/>
        <v>0.013217592592592593</v>
      </c>
      <c r="I43" s="20">
        <f>F43-INDEX($F$4:$F$868,MATCH(D43,$D$4:$D$868,0))</f>
        <v>0.002349537037037032</v>
      </c>
    </row>
    <row r="44" spans="1:9" s="11" customFormat="1" ht="15" customHeight="1">
      <c r="A44" s="17">
        <v>41</v>
      </c>
      <c r="B44" s="32" t="s">
        <v>137</v>
      </c>
      <c r="C44" s="32" t="s">
        <v>38</v>
      </c>
      <c r="D44" s="38" t="s">
        <v>110</v>
      </c>
      <c r="E44" s="32" t="s">
        <v>138</v>
      </c>
      <c r="F44" s="35">
        <v>0.058368055555555555</v>
      </c>
      <c r="G44" s="17" t="str">
        <f t="shared" si="0"/>
        <v>8.24/km</v>
      </c>
      <c r="H44" s="20">
        <f t="shared" si="2"/>
        <v>0.013472222222222226</v>
      </c>
      <c r="I44" s="20">
        <f>F44-INDEX($F$4:$F$868,MATCH(D44,$D$4:$D$868,0))</f>
        <v>0.004085648148148144</v>
      </c>
    </row>
    <row r="45" spans="1:9" s="11" customFormat="1" ht="15" customHeight="1">
      <c r="A45" s="17">
        <v>42</v>
      </c>
      <c r="B45" s="32" t="s">
        <v>139</v>
      </c>
      <c r="C45" s="32" t="s">
        <v>64</v>
      </c>
      <c r="D45" s="38" t="s">
        <v>71</v>
      </c>
      <c r="E45" s="32" t="s">
        <v>62</v>
      </c>
      <c r="F45" s="35">
        <v>0.05856481481481481</v>
      </c>
      <c r="G45" s="17" t="str">
        <f t="shared" si="0"/>
        <v>8.26/km</v>
      </c>
      <c r="H45" s="20">
        <f t="shared" si="2"/>
        <v>0.013668981481481483</v>
      </c>
      <c r="I45" s="20">
        <f>F45-INDEX($F$4:$F$868,MATCH(D45,$D$4:$D$868,0))</f>
        <v>0.010439814814814811</v>
      </c>
    </row>
    <row r="46" spans="1:9" s="11" customFormat="1" ht="15" customHeight="1">
      <c r="A46" s="17">
        <v>43</v>
      </c>
      <c r="B46" s="32" t="s">
        <v>140</v>
      </c>
      <c r="C46" s="32" t="s">
        <v>16</v>
      </c>
      <c r="D46" s="38" t="s">
        <v>61</v>
      </c>
      <c r="E46" s="32" t="s">
        <v>141</v>
      </c>
      <c r="F46" s="35">
        <v>0.05865740740740741</v>
      </c>
      <c r="G46" s="17" t="str">
        <f t="shared" si="0"/>
        <v>8.27/km</v>
      </c>
      <c r="H46" s="20">
        <f t="shared" si="2"/>
        <v>0.013761574074074079</v>
      </c>
      <c r="I46" s="20">
        <f>F46-INDEX($F$4:$F$868,MATCH(D46,$D$4:$D$868,0))</f>
        <v>0.013287037037037042</v>
      </c>
    </row>
    <row r="47" spans="1:9" s="11" customFormat="1" ht="15" customHeight="1">
      <c r="A47" s="17">
        <v>44</v>
      </c>
      <c r="B47" s="32" t="s">
        <v>142</v>
      </c>
      <c r="C47" s="32" t="s">
        <v>23</v>
      </c>
      <c r="D47" s="38" t="s">
        <v>61</v>
      </c>
      <c r="E47" s="32" t="s">
        <v>143</v>
      </c>
      <c r="F47" s="35">
        <v>0.05866898148148148</v>
      </c>
      <c r="G47" s="17" t="str">
        <f t="shared" si="0"/>
        <v>8.27/km</v>
      </c>
      <c r="H47" s="20">
        <f t="shared" si="2"/>
        <v>0.013773148148148152</v>
      </c>
      <c r="I47" s="20">
        <f>F47-INDEX($F$4:$F$868,MATCH(D47,$D$4:$D$868,0))</f>
        <v>0.013298611111111115</v>
      </c>
    </row>
    <row r="48" spans="1:9" s="11" customFormat="1" ht="15" customHeight="1">
      <c r="A48" s="17">
        <v>45</v>
      </c>
      <c r="B48" s="32" t="s">
        <v>144</v>
      </c>
      <c r="C48" s="32" t="s">
        <v>145</v>
      </c>
      <c r="D48" s="38" t="s">
        <v>74</v>
      </c>
      <c r="E48" s="32" t="s">
        <v>62</v>
      </c>
      <c r="F48" s="35">
        <v>0.05892361111111111</v>
      </c>
      <c r="G48" s="17" t="str">
        <f t="shared" si="0"/>
        <v>8.29/km</v>
      </c>
      <c r="H48" s="20">
        <f t="shared" si="2"/>
        <v>0.014027777777777778</v>
      </c>
      <c r="I48" s="20">
        <f>F48-INDEX($F$4:$F$868,MATCH(D48,$D$4:$D$868,0))</f>
        <v>0.009606481481481473</v>
      </c>
    </row>
    <row r="49" spans="1:9" s="11" customFormat="1" ht="15" customHeight="1">
      <c r="A49" s="17">
        <v>46</v>
      </c>
      <c r="B49" s="32" t="s">
        <v>146</v>
      </c>
      <c r="C49" s="32" t="s">
        <v>147</v>
      </c>
      <c r="D49" s="38" t="s">
        <v>110</v>
      </c>
      <c r="E49" s="32" t="s">
        <v>126</v>
      </c>
      <c r="F49" s="35">
        <v>0.0590625</v>
      </c>
      <c r="G49" s="17" t="str">
        <f t="shared" si="0"/>
        <v>8.30/km</v>
      </c>
      <c r="H49" s="20">
        <f t="shared" si="2"/>
        <v>0.014166666666666668</v>
      </c>
      <c r="I49" s="20">
        <f>F49-INDEX($F$4:$F$868,MATCH(D49,$D$4:$D$868,0))</f>
        <v>0.004780092592592586</v>
      </c>
    </row>
    <row r="50" spans="1:9" s="11" customFormat="1" ht="15" customHeight="1">
      <c r="A50" s="17">
        <v>47</v>
      </c>
      <c r="B50" s="32" t="s">
        <v>148</v>
      </c>
      <c r="C50" s="32" t="s">
        <v>149</v>
      </c>
      <c r="D50" s="38" t="s">
        <v>110</v>
      </c>
      <c r="E50" s="32" t="s">
        <v>150</v>
      </c>
      <c r="F50" s="35">
        <v>0.059097222222222225</v>
      </c>
      <c r="G50" s="17" t="str">
        <f t="shared" si="0"/>
        <v>8.31/km</v>
      </c>
      <c r="H50" s="20">
        <f t="shared" si="2"/>
        <v>0.014201388888888895</v>
      </c>
      <c r="I50" s="20">
        <f>F50-INDEX($F$4:$F$868,MATCH(D50,$D$4:$D$868,0))</f>
        <v>0.0048148148148148134</v>
      </c>
    </row>
    <row r="51" spans="1:9" s="11" customFormat="1" ht="15" customHeight="1">
      <c r="A51" s="17">
        <v>48</v>
      </c>
      <c r="B51" s="32" t="s">
        <v>59</v>
      </c>
      <c r="C51" s="32" t="s">
        <v>16</v>
      </c>
      <c r="D51" s="38" t="s">
        <v>61</v>
      </c>
      <c r="E51" s="32" t="s">
        <v>62</v>
      </c>
      <c r="F51" s="35">
        <v>0.059166666666666666</v>
      </c>
      <c r="G51" s="17" t="str">
        <f t="shared" si="0"/>
        <v>8.31/km</v>
      </c>
      <c r="H51" s="20">
        <f t="shared" si="2"/>
        <v>0.014270833333333337</v>
      </c>
      <c r="I51" s="20">
        <f>F51-INDEX($F$4:$F$868,MATCH(D51,$D$4:$D$868,0))</f>
        <v>0.0137962962962963</v>
      </c>
    </row>
    <row r="52" spans="1:9" s="11" customFormat="1" ht="15" customHeight="1">
      <c r="A52" s="17">
        <v>49</v>
      </c>
      <c r="B52" s="32" t="s">
        <v>151</v>
      </c>
      <c r="C52" s="32" t="s">
        <v>152</v>
      </c>
      <c r="D52" s="38" t="s">
        <v>61</v>
      </c>
      <c r="E52" s="32" t="s">
        <v>153</v>
      </c>
      <c r="F52" s="35">
        <v>0.06002314814814815</v>
      </c>
      <c r="G52" s="17" t="str">
        <f t="shared" si="0"/>
        <v>8.39/km</v>
      </c>
      <c r="H52" s="20">
        <f t="shared" si="2"/>
        <v>0.015127314814814823</v>
      </c>
      <c r="I52" s="20">
        <f>F52-INDEX($F$4:$F$868,MATCH(D52,$D$4:$D$868,0))</f>
        <v>0.014652777777777785</v>
      </c>
    </row>
    <row r="53" spans="1:9" s="13" customFormat="1" ht="15" customHeight="1">
      <c r="A53" s="17">
        <v>50</v>
      </c>
      <c r="B53" s="32" t="s">
        <v>154</v>
      </c>
      <c r="C53" s="32" t="s">
        <v>155</v>
      </c>
      <c r="D53" s="38" t="s">
        <v>71</v>
      </c>
      <c r="E53" s="32" t="s">
        <v>62</v>
      </c>
      <c r="F53" s="35">
        <v>0.06037037037037037</v>
      </c>
      <c r="G53" s="17" t="str">
        <f t="shared" si="0"/>
        <v>8.42/km</v>
      </c>
      <c r="H53" s="20">
        <f t="shared" si="2"/>
        <v>0.015474537037037044</v>
      </c>
      <c r="I53" s="20">
        <f>F53-INDEX($F$4:$F$868,MATCH(D53,$D$4:$D$868,0))</f>
        <v>0.012245370370370372</v>
      </c>
    </row>
    <row r="54" spans="1:9" s="11" customFormat="1" ht="15" customHeight="1">
      <c r="A54" s="17">
        <v>51</v>
      </c>
      <c r="B54" s="32" t="s">
        <v>156</v>
      </c>
      <c r="C54" s="32" t="s">
        <v>20</v>
      </c>
      <c r="D54" s="38" t="s">
        <v>157</v>
      </c>
      <c r="E54" s="32" t="s">
        <v>128</v>
      </c>
      <c r="F54" s="35">
        <v>0.060972222222222226</v>
      </c>
      <c r="G54" s="17" t="str">
        <f t="shared" si="0"/>
        <v>8.47/km</v>
      </c>
      <c r="H54" s="20">
        <f t="shared" si="2"/>
        <v>0.016076388888888897</v>
      </c>
      <c r="I54" s="20">
        <f>F54-INDEX($F$4:$F$868,MATCH(D54,$D$4:$D$868,0))</f>
        <v>0</v>
      </c>
    </row>
    <row r="55" spans="1:9" s="11" customFormat="1" ht="15" customHeight="1">
      <c r="A55" s="17">
        <v>52</v>
      </c>
      <c r="B55" s="32" t="s">
        <v>105</v>
      </c>
      <c r="C55" s="32" t="s">
        <v>158</v>
      </c>
      <c r="D55" s="38" t="s">
        <v>71</v>
      </c>
      <c r="E55" s="32" t="s">
        <v>128</v>
      </c>
      <c r="F55" s="35">
        <v>0.06152777777777777</v>
      </c>
      <c r="G55" s="17" t="str">
        <f t="shared" si="0"/>
        <v>8.52/km</v>
      </c>
      <c r="H55" s="20">
        <f t="shared" si="2"/>
        <v>0.016631944444444442</v>
      </c>
      <c r="I55" s="20">
        <f>F55-INDEX($F$4:$F$868,MATCH(D55,$D$4:$D$868,0))</f>
        <v>0.01340277777777777</v>
      </c>
    </row>
    <row r="56" spans="1:9" s="11" customFormat="1" ht="15" customHeight="1">
      <c r="A56" s="17">
        <v>53</v>
      </c>
      <c r="B56" s="32" t="s">
        <v>159</v>
      </c>
      <c r="C56" s="32" t="s">
        <v>160</v>
      </c>
      <c r="D56" s="38" t="s">
        <v>110</v>
      </c>
      <c r="E56" s="32" t="s">
        <v>86</v>
      </c>
      <c r="F56" s="35">
        <v>0.06157407407407408</v>
      </c>
      <c r="G56" s="17" t="str">
        <f t="shared" si="0"/>
        <v>8.52/km</v>
      </c>
      <c r="H56" s="20">
        <f t="shared" si="2"/>
        <v>0.01667824074074075</v>
      </c>
      <c r="I56" s="20">
        <f>F56-INDEX($F$4:$F$868,MATCH(D56,$D$4:$D$868,0))</f>
        <v>0.0072916666666666685</v>
      </c>
    </row>
    <row r="57" spans="1:9" s="11" customFormat="1" ht="15" customHeight="1">
      <c r="A57" s="17">
        <v>54</v>
      </c>
      <c r="B57" s="32" t="s">
        <v>161</v>
      </c>
      <c r="C57" s="32" t="s">
        <v>15</v>
      </c>
      <c r="D57" s="38" t="s">
        <v>90</v>
      </c>
      <c r="E57" s="32" t="s">
        <v>62</v>
      </c>
      <c r="F57" s="35">
        <v>0.061701388888888896</v>
      </c>
      <c r="G57" s="17" t="str">
        <f t="shared" si="0"/>
        <v>8.53/km</v>
      </c>
      <c r="H57" s="20">
        <f t="shared" si="2"/>
        <v>0.016805555555555567</v>
      </c>
      <c r="I57" s="20">
        <f>F57-INDEX($F$4:$F$868,MATCH(D57,$D$4:$D$868,0))</f>
        <v>0.009699074074074082</v>
      </c>
    </row>
    <row r="58" spans="1:9" s="11" customFormat="1" ht="15" customHeight="1">
      <c r="A58" s="17">
        <v>55</v>
      </c>
      <c r="B58" s="32" t="s">
        <v>18</v>
      </c>
      <c r="C58" s="32" t="s">
        <v>9</v>
      </c>
      <c r="D58" s="38" t="s">
        <v>90</v>
      </c>
      <c r="E58" s="32" t="s">
        <v>106</v>
      </c>
      <c r="F58" s="35">
        <v>0.061932870370370374</v>
      </c>
      <c r="G58" s="17" t="str">
        <f t="shared" si="0"/>
        <v>8.55/km</v>
      </c>
      <c r="H58" s="20">
        <f t="shared" si="2"/>
        <v>0.017037037037037045</v>
      </c>
      <c r="I58" s="20">
        <f>F58-INDEX($F$4:$F$868,MATCH(D58,$D$4:$D$868,0))</f>
        <v>0.00993055555555556</v>
      </c>
    </row>
    <row r="59" spans="1:9" s="11" customFormat="1" ht="15" customHeight="1">
      <c r="A59" s="17">
        <v>56</v>
      </c>
      <c r="B59" s="32" t="s">
        <v>162</v>
      </c>
      <c r="C59" s="32" t="s">
        <v>7</v>
      </c>
      <c r="D59" s="38" t="s">
        <v>110</v>
      </c>
      <c r="E59" s="32" t="s">
        <v>128</v>
      </c>
      <c r="F59" s="35">
        <v>0.06256944444444444</v>
      </c>
      <c r="G59" s="17" t="str">
        <f t="shared" si="0"/>
        <v>9.01/km</v>
      </c>
      <c r="H59" s="20">
        <f t="shared" si="2"/>
        <v>0.017673611111111112</v>
      </c>
      <c r="I59" s="20">
        <f>F59-INDEX($F$4:$F$868,MATCH(D59,$D$4:$D$868,0))</f>
        <v>0.00828703703703703</v>
      </c>
    </row>
    <row r="60" spans="1:9" s="11" customFormat="1" ht="15" customHeight="1">
      <c r="A60" s="17">
        <v>57</v>
      </c>
      <c r="B60" s="32" t="s">
        <v>163</v>
      </c>
      <c r="C60" s="32" t="s">
        <v>8</v>
      </c>
      <c r="D60" s="38" t="s">
        <v>57</v>
      </c>
      <c r="E60" s="32" t="s">
        <v>164</v>
      </c>
      <c r="F60" s="35">
        <v>0.06331018518518518</v>
      </c>
      <c r="G60" s="17" t="str">
        <f t="shared" si="0"/>
        <v>9.07/km</v>
      </c>
      <c r="H60" s="20">
        <f t="shared" si="2"/>
        <v>0.01841435185185185</v>
      </c>
      <c r="I60" s="20">
        <f>F60-INDEX($F$4:$F$868,MATCH(D60,$D$4:$D$868,0))</f>
        <v>0.01841435185185185</v>
      </c>
    </row>
    <row r="61" spans="1:9" s="11" customFormat="1" ht="15" customHeight="1">
      <c r="A61" s="17">
        <v>58</v>
      </c>
      <c r="B61" s="32" t="s">
        <v>165</v>
      </c>
      <c r="C61" s="32" t="s">
        <v>166</v>
      </c>
      <c r="D61" s="38" t="s">
        <v>167</v>
      </c>
      <c r="E61" s="32" t="s">
        <v>168</v>
      </c>
      <c r="F61" s="35">
        <v>0.06385416666666667</v>
      </c>
      <c r="G61" s="17" t="str">
        <f t="shared" si="0"/>
        <v>9.12/km</v>
      </c>
      <c r="H61" s="20">
        <f t="shared" si="2"/>
        <v>0.01895833333333334</v>
      </c>
      <c r="I61" s="20">
        <f>F61-INDEX($F$4:$F$868,MATCH(D61,$D$4:$D$868,0))</f>
        <v>0</v>
      </c>
    </row>
    <row r="62" spans="1:9" s="11" customFormat="1" ht="15" customHeight="1">
      <c r="A62" s="17">
        <v>59</v>
      </c>
      <c r="B62" s="32" t="s">
        <v>169</v>
      </c>
      <c r="C62" s="32" t="s">
        <v>31</v>
      </c>
      <c r="D62" s="38" t="s">
        <v>90</v>
      </c>
      <c r="E62" s="32" t="s">
        <v>138</v>
      </c>
      <c r="F62" s="35">
        <v>0.06418981481481481</v>
      </c>
      <c r="G62" s="17" t="str">
        <f t="shared" si="0"/>
        <v>9.15/km</v>
      </c>
      <c r="H62" s="20">
        <f t="shared" si="2"/>
        <v>0.01929398148148148</v>
      </c>
      <c r="I62" s="20">
        <f>F62-INDEX($F$4:$F$868,MATCH(D62,$D$4:$D$868,0))</f>
        <v>0.012187499999999997</v>
      </c>
    </row>
    <row r="63" spans="1:9" s="11" customFormat="1" ht="15" customHeight="1">
      <c r="A63" s="17">
        <v>60</v>
      </c>
      <c r="B63" s="32" t="s">
        <v>170</v>
      </c>
      <c r="C63" s="32" t="s">
        <v>37</v>
      </c>
      <c r="D63" s="38" t="s">
        <v>71</v>
      </c>
      <c r="E63" s="32" t="s">
        <v>171</v>
      </c>
      <c r="F63" s="35">
        <v>0.06467592592592593</v>
      </c>
      <c r="G63" s="17" t="str">
        <f t="shared" si="0"/>
        <v>9.19/km</v>
      </c>
      <c r="H63" s="20">
        <f t="shared" si="2"/>
        <v>0.0197800925925926</v>
      </c>
      <c r="I63" s="20">
        <f>F63-INDEX($F$4:$F$868,MATCH(D63,$D$4:$D$868,0))</f>
        <v>0.016550925925925927</v>
      </c>
    </row>
    <row r="64" spans="1:9" s="11" customFormat="1" ht="15" customHeight="1">
      <c r="A64" s="17">
        <v>61</v>
      </c>
      <c r="B64" s="32" t="s">
        <v>172</v>
      </c>
      <c r="C64" s="32" t="s">
        <v>173</v>
      </c>
      <c r="D64" s="38" t="s">
        <v>90</v>
      </c>
      <c r="E64" s="32" t="s">
        <v>174</v>
      </c>
      <c r="F64" s="35">
        <v>0.06491898148148148</v>
      </c>
      <c r="G64" s="17" t="str">
        <f t="shared" si="0"/>
        <v>9.21/km</v>
      </c>
      <c r="H64" s="20">
        <f t="shared" si="2"/>
        <v>0.02002314814814815</v>
      </c>
      <c r="I64" s="20">
        <f>F64-INDEX($F$4:$F$868,MATCH(D64,$D$4:$D$868,0))</f>
        <v>0.012916666666666667</v>
      </c>
    </row>
    <row r="65" spans="1:9" s="11" customFormat="1" ht="15" customHeight="1">
      <c r="A65" s="17">
        <v>62</v>
      </c>
      <c r="B65" s="32" t="s">
        <v>175</v>
      </c>
      <c r="C65" s="32" t="s">
        <v>16</v>
      </c>
      <c r="D65" s="38" t="s">
        <v>74</v>
      </c>
      <c r="E65" s="32" t="s">
        <v>176</v>
      </c>
      <c r="F65" s="35">
        <v>0.06508101851851851</v>
      </c>
      <c r="G65" s="17" t="str">
        <f t="shared" si="0"/>
        <v>9.22/km</v>
      </c>
      <c r="H65" s="20">
        <f t="shared" si="2"/>
        <v>0.02018518518518518</v>
      </c>
      <c r="I65" s="20">
        <f>F65-INDEX($F$4:$F$868,MATCH(D65,$D$4:$D$868,0))</f>
        <v>0.015763888888888876</v>
      </c>
    </row>
    <row r="66" spans="1:9" s="11" customFormat="1" ht="15" customHeight="1">
      <c r="A66" s="17">
        <v>63</v>
      </c>
      <c r="B66" s="32" t="s">
        <v>177</v>
      </c>
      <c r="C66" s="32" t="s">
        <v>178</v>
      </c>
      <c r="D66" s="38" t="s">
        <v>71</v>
      </c>
      <c r="E66" s="32" t="s">
        <v>82</v>
      </c>
      <c r="F66" s="35">
        <v>0.06526620370370372</v>
      </c>
      <c r="G66" s="17" t="str">
        <f t="shared" si="0"/>
        <v>9.24/km</v>
      </c>
      <c r="H66" s="20">
        <f t="shared" si="2"/>
        <v>0.020370370370370386</v>
      </c>
      <c r="I66" s="20">
        <f>F66-INDEX($F$4:$F$868,MATCH(D66,$D$4:$D$868,0))</f>
        <v>0.017141203703703714</v>
      </c>
    </row>
    <row r="67" spans="1:9" s="11" customFormat="1" ht="15" customHeight="1">
      <c r="A67" s="17">
        <v>64</v>
      </c>
      <c r="B67" s="32" t="s">
        <v>77</v>
      </c>
      <c r="C67" s="32" t="s">
        <v>179</v>
      </c>
      <c r="D67" s="38" t="s">
        <v>90</v>
      </c>
      <c r="E67" s="32" t="s">
        <v>62</v>
      </c>
      <c r="F67" s="35">
        <v>0.06530092592592592</v>
      </c>
      <c r="G67" s="17" t="str">
        <f t="shared" si="0"/>
        <v>9.24/km</v>
      </c>
      <c r="H67" s="20">
        <f t="shared" si="2"/>
        <v>0.020405092592592586</v>
      </c>
      <c r="I67" s="20">
        <f>F67-INDEX($F$4:$F$868,MATCH(D67,$D$4:$D$868,0))</f>
        <v>0.013298611111111101</v>
      </c>
    </row>
    <row r="68" spans="1:9" s="11" customFormat="1" ht="15" customHeight="1">
      <c r="A68" s="17">
        <v>65</v>
      </c>
      <c r="B68" s="32" t="s">
        <v>180</v>
      </c>
      <c r="C68" s="32" t="s">
        <v>16</v>
      </c>
      <c r="D68" s="38" t="s">
        <v>71</v>
      </c>
      <c r="E68" s="32" t="s">
        <v>128</v>
      </c>
      <c r="F68" s="35">
        <v>0.06556712962962963</v>
      </c>
      <c r="G68" s="17" t="str">
        <f aca="true" t="shared" si="3" ref="G68:G131">TEXT(INT((HOUR(F68)*3600+MINUTE(F68)*60+SECOND(F68))/$I$2/60),"0")&amp;"."&amp;TEXT(MOD((HOUR(F68)*3600+MINUTE(F68)*60+SECOND(F68))/$I$2,60),"00")&amp;"/km"</f>
        <v>9.27/km</v>
      </c>
      <c r="H68" s="20">
        <f t="shared" si="2"/>
        <v>0.0206712962962963</v>
      </c>
      <c r="I68" s="20">
        <f>F68-INDEX($F$4:$F$868,MATCH(D68,$D$4:$D$868,0))</f>
        <v>0.017442129629629627</v>
      </c>
    </row>
    <row r="69" spans="1:9" s="11" customFormat="1" ht="15" customHeight="1">
      <c r="A69" s="17">
        <v>66</v>
      </c>
      <c r="B69" s="32" t="s">
        <v>181</v>
      </c>
      <c r="C69" s="32" t="s">
        <v>182</v>
      </c>
      <c r="D69" s="38" t="s">
        <v>110</v>
      </c>
      <c r="E69" s="32" t="s">
        <v>171</v>
      </c>
      <c r="F69" s="35">
        <v>0.06560185185185186</v>
      </c>
      <c r="G69" s="17" t="str">
        <f t="shared" si="3"/>
        <v>9.27/km</v>
      </c>
      <c r="H69" s="20">
        <f t="shared" si="2"/>
        <v>0.020706018518518526</v>
      </c>
      <c r="I69" s="20">
        <f>F69-INDEX($F$4:$F$868,MATCH(D69,$D$4:$D$868,0))</f>
        <v>0.011319444444444444</v>
      </c>
    </row>
    <row r="70" spans="1:9" s="11" customFormat="1" ht="15" customHeight="1">
      <c r="A70" s="40">
        <v>67</v>
      </c>
      <c r="B70" s="41" t="s">
        <v>183</v>
      </c>
      <c r="C70" s="41" t="s">
        <v>184</v>
      </c>
      <c r="D70" s="40" t="s">
        <v>185</v>
      </c>
      <c r="E70" s="41" t="s">
        <v>280</v>
      </c>
      <c r="F70" s="42">
        <v>0.0656712962962963</v>
      </c>
      <c r="G70" s="40" t="str">
        <f t="shared" si="3"/>
        <v>9.27/km</v>
      </c>
      <c r="H70" s="43">
        <f t="shared" si="2"/>
        <v>0.020775462962962968</v>
      </c>
      <c r="I70" s="43">
        <f>F70-INDEX($F$4:$F$868,MATCH(D70,$D$4:$D$868,0))</f>
        <v>0</v>
      </c>
    </row>
    <row r="71" spans="1:9" s="11" customFormat="1" ht="15" customHeight="1">
      <c r="A71" s="17">
        <v>68</v>
      </c>
      <c r="B71" s="32" t="s">
        <v>186</v>
      </c>
      <c r="C71" s="32" t="s">
        <v>17</v>
      </c>
      <c r="D71" s="38" t="s">
        <v>116</v>
      </c>
      <c r="E71" s="32" t="s">
        <v>91</v>
      </c>
      <c r="F71" s="35">
        <v>0.06599537037037037</v>
      </c>
      <c r="G71" s="17" t="str">
        <f t="shared" si="3"/>
        <v>9.30/km</v>
      </c>
      <c r="H71" s="20">
        <f t="shared" si="2"/>
        <v>0.02109953703703704</v>
      </c>
      <c r="I71" s="20">
        <f>F71-INDEX($F$4:$F$868,MATCH(D71,$D$4:$D$868,0))</f>
        <v>0.010497685185185186</v>
      </c>
    </row>
    <row r="72" spans="1:9" s="11" customFormat="1" ht="15" customHeight="1">
      <c r="A72" s="17">
        <v>69</v>
      </c>
      <c r="B72" s="32" t="s">
        <v>187</v>
      </c>
      <c r="C72" s="32" t="s">
        <v>22</v>
      </c>
      <c r="D72" s="38" t="s">
        <v>71</v>
      </c>
      <c r="E72" s="32" t="s">
        <v>82</v>
      </c>
      <c r="F72" s="35">
        <v>0.06626157407407407</v>
      </c>
      <c r="G72" s="17" t="str">
        <f t="shared" si="3"/>
        <v>9.33/km</v>
      </c>
      <c r="H72" s="20">
        <f t="shared" si="2"/>
        <v>0.02136574074074074</v>
      </c>
      <c r="I72" s="20">
        <f>F72-INDEX($F$4:$F$868,MATCH(D72,$D$4:$D$868,0))</f>
        <v>0.01813657407407407</v>
      </c>
    </row>
    <row r="73" spans="1:9" s="11" customFormat="1" ht="15" customHeight="1">
      <c r="A73" s="17">
        <v>70</v>
      </c>
      <c r="B73" s="32" t="s">
        <v>188</v>
      </c>
      <c r="C73" s="32" t="s">
        <v>1</v>
      </c>
      <c r="D73" s="38" t="s">
        <v>61</v>
      </c>
      <c r="E73" s="32" t="s">
        <v>174</v>
      </c>
      <c r="F73" s="35">
        <v>0.06633101851851851</v>
      </c>
      <c r="G73" s="17" t="str">
        <f t="shared" si="3"/>
        <v>9.33/km</v>
      </c>
      <c r="H73" s="20">
        <f t="shared" si="2"/>
        <v>0.021435185185185182</v>
      </c>
      <c r="I73" s="20">
        <f>F73-INDEX($F$4:$F$868,MATCH(D73,$D$4:$D$868,0))</f>
        <v>0.020960648148148145</v>
      </c>
    </row>
    <row r="74" spans="1:9" s="11" customFormat="1" ht="15" customHeight="1">
      <c r="A74" s="17">
        <v>71</v>
      </c>
      <c r="B74" s="32" t="s">
        <v>189</v>
      </c>
      <c r="C74" s="32" t="s">
        <v>173</v>
      </c>
      <c r="D74" s="38" t="s">
        <v>110</v>
      </c>
      <c r="E74" s="32" t="s">
        <v>106</v>
      </c>
      <c r="F74" s="35">
        <v>0.06640046296296297</v>
      </c>
      <c r="G74" s="17" t="str">
        <f t="shared" si="3"/>
        <v>9.34/km</v>
      </c>
      <c r="H74" s="20">
        <f t="shared" si="2"/>
        <v>0.021504629629629637</v>
      </c>
      <c r="I74" s="20">
        <f>F74-INDEX($F$4:$F$868,MATCH(D74,$D$4:$D$868,0))</f>
        <v>0.012118055555555556</v>
      </c>
    </row>
    <row r="75" spans="1:9" s="11" customFormat="1" ht="15" customHeight="1">
      <c r="A75" s="17">
        <v>72</v>
      </c>
      <c r="B75" s="32" t="s">
        <v>190</v>
      </c>
      <c r="C75" s="32" t="s">
        <v>21</v>
      </c>
      <c r="D75" s="38" t="s">
        <v>167</v>
      </c>
      <c r="E75" s="32" t="s">
        <v>62</v>
      </c>
      <c r="F75" s="35">
        <v>0.06652777777777778</v>
      </c>
      <c r="G75" s="17" t="str">
        <f t="shared" si="3"/>
        <v>9.35/km</v>
      </c>
      <c r="H75" s="20">
        <f t="shared" si="2"/>
        <v>0.021631944444444454</v>
      </c>
      <c r="I75" s="20">
        <f>F75-INDEX($F$4:$F$868,MATCH(D75,$D$4:$D$868,0))</f>
        <v>0.0026736111111111127</v>
      </c>
    </row>
    <row r="76" spans="1:9" s="11" customFormat="1" ht="15" customHeight="1">
      <c r="A76" s="17">
        <v>73</v>
      </c>
      <c r="B76" s="32" t="s">
        <v>191</v>
      </c>
      <c r="C76" s="32" t="s">
        <v>192</v>
      </c>
      <c r="D76" s="38" t="s">
        <v>193</v>
      </c>
      <c r="E76" s="32" t="s">
        <v>128</v>
      </c>
      <c r="F76" s="35">
        <v>0.06657407407407408</v>
      </c>
      <c r="G76" s="17" t="str">
        <f t="shared" si="3"/>
        <v>9.35/km</v>
      </c>
      <c r="H76" s="20">
        <f t="shared" si="2"/>
        <v>0.021678240740740748</v>
      </c>
      <c r="I76" s="20">
        <f>F76-INDEX($F$4:$F$868,MATCH(D76,$D$4:$D$868,0))</f>
        <v>0</v>
      </c>
    </row>
    <row r="77" spans="1:9" s="11" customFormat="1" ht="15" customHeight="1">
      <c r="A77" s="17">
        <v>74</v>
      </c>
      <c r="B77" s="32" t="s">
        <v>194</v>
      </c>
      <c r="C77" s="32" t="s">
        <v>15</v>
      </c>
      <c r="D77" s="38" t="s">
        <v>71</v>
      </c>
      <c r="E77" s="32" t="s">
        <v>106</v>
      </c>
      <c r="F77" s="35">
        <v>0.0669212962962963</v>
      </c>
      <c r="G77" s="17" t="str">
        <f t="shared" si="3"/>
        <v>9.38/km</v>
      </c>
      <c r="H77" s="20">
        <f t="shared" si="2"/>
        <v>0.02202546296296297</v>
      </c>
      <c r="I77" s="20">
        <f>F77-INDEX($F$4:$F$868,MATCH(D77,$D$4:$D$868,0))</f>
        <v>0.018796296296296297</v>
      </c>
    </row>
    <row r="78" spans="1:9" s="11" customFormat="1" ht="15" customHeight="1">
      <c r="A78" s="17">
        <v>75</v>
      </c>
      <c r="B78" s="32" t="s">
        <v>195</v>
      </c>
      <c r="C78" s="32" t="s">
        <v>31</v>
      </c>
      <c r="D78" s="38" t="s">
        <v>120</v>
      </c>
      <c r="E78" s="32" t="s">
        <v>67</v>
      </c>
      <c r="F78" s="35">
        <v>0.06719907407407406</v>
      </c>
      <c r="G78" s="17" t="str">
        <f t="shared" si="3"/>
        <v>9.41/km</v>
      </c>
      <c r="H78" s="20">
        <f t="shared" si="2"/>
        <v>0.022303240740740735</v>
      </c>
      <c r="I78" s="20">
        <f>F78-INDEX($F$4:$F$868,MATCH(D78,$D$4:$D$868,0))</f>
        <v>0.011435185185185173</v>
      </c>
    </row>
    <row r="79" spans="1:9" s="11" customFormat="1" ht="15" customHeight="1">
      <c r="A79" s="17">
        <v>76</v>
      </c>
      <c r="B79" s="32" t="s">
        <v>196</v>
      </c>
      <c r="C79" s="32" t="s">
        <v>1</v>
      </c>
      <c r="D79" s="38" t="s">
        <v>120</v>
      </c>
      <c r="E79" s="32" t="s">
        <v>171</v>
      </c>
      <c r="F79" s="35">
        <v>0.06723379629629629</v>
      </c>
      <c r="G79" s="17" t="str">
        <f t="shared" si="3"/>
        <v>9.41/km</v>
      </c>
      <c r="H79" s="20">
        <f t="shared" si="2"/>
        <v>0.022337962962962962</v>
      </c>
      <c r="I79" s="20">
        <f>F79-INDEX($F$4:$F$868,MATCH(D79,$D$4:$D$868,0))</f>
        <v>0.011469907407407401</v>
      </c>
    </row>
    <row r="80" spans="1:9" s="13" customFormat="1" ht="15" customHeight="1">
      <c r="A80" s="17">
        <v>77</v>
      </c>
      <c r="B80" s="32" t="s">
        <v>127</v>
      </c>
      <c r="C80" s="32" t="s">
        <v>197</v>
      </c>
      <c r="D80" s="38" t="s">
        <v>198</v>
      </c>
      <c r="E80" s="32" t="s">
        <v>199</v>
      </c>
      <c r="F80" s="35">
        <v>0.06733796296296296</v>
      </c>
      <c r="G80" s="17" t="str">
        <f t="shared" si="3"/>
        <v>9.42/km</v>
      </c>
      <c r="H80" s="20">
        <f t="shared" si="2"/>
        <v>0.02244212962962963</v>
      </c>
      <c r="I80" s="20">
        <f>F80-INDEX($F$4:$F$868,MATCH(D80,$D$4:$D$868,0))</f>
        <v>0</v>
      </c>
    </row>
    <row r="81" spans="1:9" s="11" customFormat="1" ht="15" customHeight="1">
      <c r="A81" s="17">
        <v>78</v>
      </c>
      <c r="B81" s="32" t="s">
        <v>200</v>
      </c>
      <c r="C81" s="32" t="s">
        <v>108</v>
      </c>
      <c r="D81" s="38" t="s">
        <v>71</v>
      </c>
      <c r="E81" s="32" t="s">
        <v>201</v>
      </c>
      <c r="F81" s="35">
        <v>0.06741898148148148</v>
      </c>
      <c r="G81" s="17" t="str">
        <f t="shared" si="3"/>
        <v>9.43/km</v>
      </c>
      <c r="H81" s="20">
        <f t="shared" si="2"/>
        <v>0.022523148148148153</v>
      </c>
      <c r="I81" s="20">
        <f>F81-INDEX($F$4:$F$868,MATCH(D81,$D$4:$D$868,0))</f>
        <v>0.01929398148148148</v>
      </c>
    </row>
    <row r="82" spans="1:9" s="11" customFormat="1" ht="15" customHeight="1">
      <c r="A82" s="17">
        <v>79</v>
      </c>
      <c r="B82" s="32" t="s">
        <v>202</v>
      </c>
      <c r="C82" s="32" t="s">
        <v>203</v>
      </c>
      <c r="D82" s="38" t="s">
        <v>110</v>
      </c>
      <c r="E82" s="32" t="s">
        <v>204</v>
      </c>
      <c r="F82" s="35">
        <v>0.06768518518518518</v>
      </c>
      <c r="G82" s="17" t="str">
        <f t="shared" si="3"/>
        <v>9.45/km</v>
      </c>
      <c r="H82" s="20">
        <f t="shared" si="2"/>
        <v>0.022789351851851852</v>
      </c>
      <c r="I82" s="20">
        <f>F82-INDEX($F$4:$F$868,MATCH(D82,$D$4:$D$868,0))</f>
        <v>0.01340277777777777</v>
      </c>
    </row>
    <row r="83" spans="1:9" s="11" customFormat="1" ht="15" customHeight="1">
      <c r="A83" s="17">
        <v>80</v>
      </c>
      <c r="B83" s="32" t="s">
        <v>205</v>
      </c>
      <c r="C83" s="32" t="s">
        <v>9</v>
      </c>
      <c r="D83" s="38" t="s">
        <v>120</v>
      </c>
      <c r="E83" s="32" t="s">
        <v>62</v>
      </c>
      <c r="F83" s="35">
        <v>0.068125</v>
      </c>
      <c r="G83" s="17" t="str">
        <f t="shared" si="3"/>
        <v>9.49/km</v>
      </c>
      <c r="H83" s="20">
        <f t="shared" si="2"/>
        <v>0.023229166666666676</v>
      </c>
      <c r="I83" s="20">
        <f>F83-INDEX($F$4:$F$868,MATCH(D83,$D$4:$D$868,0))</f>
        <v>0.012361111111111114</v>
      </c>
    </row>
    <row r="84" spans="1:9" ht="15" customHeight="1">
      <c r="A84" s="17">
        <v>81</v>
      </c>
      <c r="B84" s="32" t="s">
        <v>206</v>
      </c>
      <c r="C84" s="32" t="s">
        <v>207</v>
      </c>
      <c r="D84" s="38" t="s">
        <v>110</v>
      </c>
      <c r="E84" s="32" t="s">
        <v>98</v>
      </c>
      <c r="F84" s="35">
        <v>0.06957175925925925</v>
      </c>
      <c r="G84" s="17" t="str">
        <f t="shared" si="3"/>
        <v>10.01/km</v>
      </c>
      <c r="H84" s="20">
        <f t="shared" si="2"/>
        <v>0.02467592592592592</v>
      </c>
      <c r="I84" s="20">
        <f>F84-INDEX($F$4:$F$868,MATCH(D84,$D$4:$D$868,0))</f>
        <v>0.015289351851851839</v>
      </c>
    </row>
    <row r="85" spans="1:9" ht="15" customHeight="1">
      <c r="A85" s="17">
        <v>82</v>
      </c>
      <c r="B85" s="32" t="s">
        <v>208</v>
      </c>
      <c r="C85" s="32" t="s">
        <v>13</v>
      </c>
      <c r="D85" s="38" t="s">
        <v>71</v>
      </c>
      <c r="E85" s="32" t="s">
        <v>209</v>
      </c>
      <c r="F85" s="35">
        <v>0.06958333333333333</v>
      </c>
      <c r="G85" s="17" t="str">
        <f t="shared" si="3"/>
        <v>10.01/km</v>
      </c>
      <c r="H85" s="20">
        <f t="shared" si="2"/>
        <v>0.0246875</v>
      </c>
      <c r="I85" s="20">
        <f>F85-INDEX($F$4:$F$868,MATCH(D85,$D$4:$D$868,0))</f>
        <v>0.02145833333333333</v>
      </c>
    </row>
    <row r="86" spans="1:9" ht="15" customHeight="1">
      <c r="A86" s="17">
        <v>83</v>
      </c>
      <c r="B86" s="32" t="s">
        <v>210</v>
      </c>
      <c r="C86" s="32" t="s">
        <v>211</v>
      </c>
      <c r="D86" s="38" t="s">
        <v>74</v>
      </c>
      <c r="E86" s="32" t="s">
        <v>176</v>
      </c>
      <c r="F86" s="35">
        <v>0.07090277777777777</v>
      </c>
      <c r="G86" s="17" t="str">
        <f t="shared" si="3"/>
        <v>10.13/km</v>
      </c>
      <c r="H86" s="20">
        <f t="shared" si="2"/>
        <v>0.026006944444444444</v>
      </c>
      <c r="I86" s="20">
        <f>F86-INDEX($F$4:$F$868,MATCH(D86,$D$4:$D$868,0))</f>
        <v>0.02158564814814814</v>
      </c>
    </row>
    <row r="87" spans="1:9" ht="15" customHeight="1">
      <c r="A87" s="17">
        <v>84</v>
      </c>
      <c r="B87" s="32" t="s">
        <v>212</v>
      </c>
      <c r="C87" s="32" t="s">
        <v>64</v>
      </c>
      <c r="D87" s="38" t="s">
        <v>90</v>
      </c>
      <c r="E87" s="32" t="s">
        <v>176</v>
      </c>
      <c r="F87" s="35">
        <v>0.0711574074074074</v>
      </c>
      <c r="G87" s="17" t="str">
        <f t="shared" si="3"/>
        <v>10.15/km</v>
      </c>
      <c r="H87" s="20">
        <f t="shared" si="2"/>
        <v>0.026261574074074076</v>
      </c>
      <c r="I87" s="20">
        <f>F87-INDEX($F$4:$F$868,MATCH(D87,$D$4:$D$868,0))</f>
        <v>0.01915509259259259</v>
      </c>
    </row>
    <row r="88" spans="1:9" ht="15" customHeight="1">
      <c r="A88" s="17">
        <v>85</v>
      </c>
      <c r="B88" s="32" t="s">
        <v>213</v>
      </c>
      <c r="C88" s="32" t="s">
        <v>64</v>
      </c>
      <c r="D88" s="38" t="s">
        <v>71</v>
      </c>
      <c r="E88" s="32" t="s">
        <v>62</v>
      </c>
      <c r="F88" s="35">
        <v>0.07180555555555555</v>
      </c>
      <c r="G88" s="17" t="str">
        <f t="shared" si="3"/>
        <v>10.20/km</v>
      </c>
      <c r="H88" s="20">
        <f t="shared" si="2"/>
        <v>0.026909722222222224</v>
      </c>
      <c r="I88" s="20">
        <f>F88-INDEX($F$4:$F$868,MATCH(D88,$D$4:$D$868,0))</f>
        <v>0.023680555555555552</v>
      </c>
    </row>
    <row r="89" spans="1:9" ht="15" customHeight="1">
      <c r="A89" s="17">
        <v>86</v>
      </c>
      <c r="B89" s="32" t="s">
        <v>214</v>
      </c>
      <c r="C89" s="32" t="s">
        <v>15</v>
      </c>
      <c r="D89" s="38" t="s">
        <v>110</v>
      </c>
      <c r="E89" s="32" t="s">
        <v>209</v>
      </c>
      <c r="F89" s="35">
        <v>0.071875</v>
      </c>
      <c r="G89" s="17" t="str">
        <f t="shared" si="3"/>
        <v>10.21/km</v>
      </c>
      <c r="H89" s="20">
        <f t="shared" si="2"/>
        <v>0.026979166666666665</v>
      </c>
      <c r="I89" s="20">
        <f>F89-INDEX($F$4:$F$868,MATCH(D89,$D$4:$D$868,0))</f>
        <v>0.017592592592592583</v>
      </c>
    </row>
    <row r="90" spans="1:9" ht="15" customHeight="1">
      <c r="A90" s="17">
        <v>87</v>
      </c>
      <c r="B90" s="32" t="s">
        <v>215</v>
      </c>
      <c r="C90" s="32" t="s">
        <v>1</v>
      </c>
      <c r="D90" s="38" t="s">
        <v>120</v>
      </c>
      <c r="E90" s="32" t="s">
        <v>62</v>
      </c>
      <c r="F90" s="35">
        <v>0.07234953703703705</v>
      </c>
      <c r="G90" s="17" t="str">
        <f t="shared" si="3"/>
        <v>10.25/km</v>
      </c>
      <c r="H90" s="20">
        <f t="shared" si="2"/>
        <v>0.027453703703703716</v>
      </c>
      <c r="I90" s="20">
        <f>F90-INDEX($F$4:$F$868,MATCH(D90,$D$4:$D$868,0))</f>
        <v>0.016585648148148155</v>
      </c>
    </row>
    <row r="91" spans="1:9" ht="15" customHeight="1">
      <c r="A91" s="17">
        <v>88</v>
      </c>
      <c r="B91" s="32" t="s">
        <v>216</v>
      </c>
      <c r="C91" s="32" t="s">
        <v>16</v>
      </c>
      <c r="D91" s="38" t="s">
        <v>57</v>
      </c>
      <c r="E91" s="32" t="s">
        <v>153</v>
      </c>
      <c r="F91" s="35">
        <v>0.07306712962962963</v>
      </c>
      <c r="G91" s="17" t="str">
        <f t="shared" si="3"/>
        <v>10.31/km</v>
      </c>
      <c r="H91" s="20">
        <f t="shared" si="2"/>
        <v>0.028171296296296305</v>
      </c>
      <c r="I91" s="20">
        <f>F91-INDEX($F$4:$F$868,MATCH(D91,$D$4:$D$868,0))</f>
        <v>0.028171296296296305</v>
      </c>
    </row>
    <row r="92" spans="1:9" ht="15" customHeight="1">
      <c r="A92" s="17">
        <v>89</v>
      </c>
      <c r="B92" s="32" t="s">
        <v>217</v>
      </c>
      <c r="C92" s="32" t="s">
        <v>36</v>
      </c>
      <c r="D92" s="38" t="s">
        <v>90</v>
      </c>
      <c r="E92" s="32" t="s">
        <v>171</v>
      </c>
      <c r="F92" s="35">
        <v>0.07408564814814815</v>
      </c>
      <c r="G92" s="17" t="str">
        <f t="shared" si="3"/>
        <v>10.40/km</v>
      </c>
      <c r="H92" s="20">
        <f aca="true" t="shared" si="4" ref="H92:H135">F92-$F$4</f>
        <v>0.02918981481481482</v>
      </c>
      <c r="I92" s="20">
        <f>F92-INDEX($F$4:$F$868,MATCH(D92,$D$4:$D$868,0))</f>
        <v>0.022083333333333337</v>
      </c>
    </row>
    <row r="93" spans="1:9" ht="15" customHeight="1">
      <c r="A93" s="17">
        <v>90</v>
      </c>
      <c r="B93" s="32" t="s">
        <v>218</v>
      </c>
      <c r="C93" s="32" t="s">
        <v>19</v>
      </c>
      <c r="D93" s="38" t="s">
        <v>90</v>
      </c>
      <c r="E93" s="32" t="s">
        <v>62</v>
      </c>
      <c r="F93" s="35">
        <v>0.07409722222222222</v>
      </c>
      <c r="G93" s="17" t="str">
        <f t="shared" si="3"/>
        <v>10.40/km</v>
      </c>
      <c r="H93" s="20">
        <f t="shared" si="4"/>
        <v>0.029201388888888888</v>
      </c>
      <c r="I93" s="20">
        <f>F93-INDEX($F$4:$F$868,MATCH(D93,$D$4:$D$868,0))</f>
        <v>0.022094907407407403</v>
      </c>
    </row>
    <row r="94" spans="1:9" ht="15" customHeight="1">
      <c r="A94" s="17">
        <v>91</v>
      </c>
      <c r="B94" s="32" t="s">
        <v>219</v>
      </c>
      <c r="C94" s="32" t="s">
        <v>220</v>
      </c>
      <c r="D94" s="38" t="s">
        <v>221</v>
      </c>
      <c r="E94" s="32" t="s">
        <v>176</v>
      </c>
      <c r="F94" s="35">
        <v>0.07413194444444444</v>
      </c>
      <c r="G94" s="17" t="str">
        <f t="shared" si="3"/>
        <v>10.41/km</v>
      </c>
      <c r="H94" s="20">
        <f t="shared" si="4"/>
        <v>0.029236111111111115</v>
      </c>
      <c r="I94" s="20">
        <f>F94-INDEX($F$4:$F$868,MATCH(D94,$D$4:$D$868,0))</f>
        <v>0</v>
      </c>
    </row>
    <row r="95" spans="1:9" ht="15" customHeight="1">
      <c r="A95" s="17">
        <v>92</v>
      </c>
      <c r="B95" s="32" t="s">
        <v>103</v>
      </c>
      <c r="C95" s="32" t="s">
        <v>4</v>
      </c>
      <c r="D95" s="38" t="s">
        <v>167</v>
      </c>
      <c r="E95" s="32" t="s">
        <v>84</v>
      </c>
      <c r="F95" s="35">
        <v>0.07427083333333334</v>
      </c>
      <c r="G95" s="17" t="str">
        <f t="shared" si="3"/>
        <v>10.42/km</v>
      </c>
      <c r="H95" s="20">
        <f t="shared" si="4"/>
        <v>0.029375000000000012</v>
      </c>
      <c r="I95" s="20">
        <f>F95-INDEX($F$4:$F$868,MATCH(D95,$D$4:$D$868,0))</f>
        <v>0.010416666666666671</v>
      </c>
    </row>
    <row r="96" spans="1:9" ht="15" customHeight="1">
      <c r="A96" s="17">
        <v>93</v>
      </c>
      <c r="B96" s="32" t="s">
        <v>222</v>
      </c>
      <c r="C96" s="32" t="s">
        <v>42</v>
      </c>
      <c r="D96" s="38" t="s">
        <v>57</v>
      </c>
      <c r="E96" s="32" t="s">
        <v>223</v>
      </c>
      <c r="F96" s="35">
        <v>0.07471064814814815</v>
      </c>
      <c r="G96" s="17" t="str">
        <f t="shared" si="3"/>
        <v>10.46/km</v>
      </c>
      <c r="H96" s="20">
        <f t="shared" si="4"/>
        <v>0.029814814814814822</v>
      </c>
      <c r="I96" s="20">
        <f>F96-INDEX($F$4:$F$868,MATCH(D96,$D$4:$D$868,0))</f>
        <v>0.029814814814814822</v>
      </c>
    </row>
    <row r="97" spans="1:9" ht="15" customHeight="1">
      <c r="A97" s="17">
        <v>94</v>
      </c>
      <c r="B97" s="32" t="s">
        <v>224</v>
      </c>
      <c r="C97" s="32" t="s">
        <v>24</v>
      </c>
      <c r="D97" s="38" t="s">
        <v>120</v>
      </c>
      <c r="E97" s="32" t="s">
        <v>138</v>
      </c>
      <c r="F97" s="35">
        <v>0.0747337962962963</v>
      </c>
      <c r="G97" s="17" t="str">
        <f t="shared" si="3"/>
        <v>10.46/km</v>
      </c>
      <c r="H97" s="20">
        <f t="shared" si="4"/>
        <v>0.02983796296296297</v>
      </c>
      <c r="I97" s="20">
        <f>F97-INDEX($F$4:$F$868,MATCH(D97,$D$4:$D$868,0))</f>
        <v>0.018969907407407408</v>
      </c>
    </row>
    <row r="98" spans="1:9" ht="15" customHeight="1">
      <c r="A98" s="17">
        <v>95</v>
      </c>
      <c r="B98" s="32" t="s">
        <v>225</v>
      </c>
      <c r="C98" s="32" t="s">
        <v>7</v>
      </c>
      <c r="D98" s="38" t="s">
        <v>90</v>
      </c>
      <c r="E98" s="32" t="s">
        <v>223</v>
      </c>
      <c r="F98" s="35">
        <v>0.07508101851851852</v>
      </c>
      <c r="G98" s="17" t="str">
        <f t="shared" si="3"/>
        <v>10.49/km</v>
      </c>
      <c r="H98" s="20">
        <f t="shared" si="4"/>
        <v>0.03018518518518519</v>
      </c>
      <c r="I98" s="20">
        <f>F98-INDEX($F$4:$F$868,MATCH(D98,$D$4:$D$868,0))</f>
        <v>0.023078703703703705</v>
      </c>
    </row>
    <row r="99" spans="1:9" ht="15" customHeight="1">
      <c r="A99" s="17">
        <v>96</v>
      </c>
      <c r="B99" s="32" t="s">
        <v>43</v>
      </c>
      <c r="C99" s="32" t="s">
        <v>29</v>
      </c>
      <c r="D99" s="38" t="s">
        <v>226</v>
      </c>
      <c r="E99" s="32" t="s">
        <v>227</v>
      </c>
      <c r="F99" s="35">
        <v>0.07532407407407408</v>
      </c>
      <c r="G99" s="17" t="str">
        <f t="shared" si="3"/>
        <v>10.51/km</v>
      </c>
      <c r="H99" s="20">
        <f t="shared" si="4"/>
        <v>0.030428240740740756</v>
      </c>
      <c r="I99" s="20">
        <f>F99-INDEX($F$4:$F$868,MATCH(D99,$D$4:$D$868,0))</f>
        <v>0</v>
      </c>
    </row>
    <row r="100" spans="1:9" ht="15" customHeight="1">
      <c r="A100" s="17">
        <v>97</v>
      </c>
      <c r="B100" s="32" t="s">
        <v>228</v>
      </c>
      <c r="C100" s="32" t="s">
        <v>229</v>
      </c>
      <c r="D100" s="38" t="s">
        <v>157</v>
      </c>
      <c r="E100" s="32" t="s">
        <v>84</v>
      </c>
      <c r="F100" s="35">
        <v>0.07571759259259259</v>
      </c>
      <c r="G100" s="17" t="str">
        <f t="shared" si="3"/>
        <v>10.54/km</v>
      </c>
      <c r="H100" s="20">
        <f t="shared" si="4"/>
        <v>0.030821759259259257</v>
      </c>
      <c r="I100" s="20">
        <f>F100-INDEX($F$4:$F$868,MATCH(D100,$D$4:$D$868,0))</f>
        <v>0.01474537037037036</v>
      </c>
    </row>
    <row r="101" spans="1:9" ht="15" customHeight="1">
      <c r="A101" s="17">
        <v>98</v>
      </c>
      <c r="B101" s="32" t="s">
        <v>230</v>
      </c>
      <c r="C101" s="32" t="s">
        <v>231</v>
      </c>
      <c r="D101" s="38" t="s">
        <v>232</v>
      </c>
      <c r="E101" s="32" t="s">
        <v>91</v>
      </c>
      <c r="F101" s="35">
        <v>0.07633101851851852</v>
      </c>
      <c r="G101" s="17" t="str">
        <f t="shared" si="3"/>
        <v>10.60/km</v>
      </c>
      <c r="H101" s="20">
        <f t="shared" si="4"/>
        <v>0.03143518518518519</v>
      </c>
      <c r="I101" s="20">
        <f>F101-INDEX($F$4:$F$868,MATCH(D101,$D$4:$D$868,0))</f>
        <v>0</v>
      </c>
    </row>
    <row r="102" spans="1:9" ht="15" customHeight="1">
      <c r="A102" s="17">
        <v>99</v>
      </c>
      <c r="B102" s="32" t="s">
        <v>233</v>
      </c>
      <c r="C102" s="32" t="s">
        <v>234</v>
      </c>
      <c r="D102" s="38" t="s">
        <v>221</v>
      </c>
      <c r="E102" s="32" t="s">
        <v>44</v>
      </c>
      <c r="F102" s="35">
        <v>0.07649305555555556</v>
      </c>
      <c r="G102" s="17" t="str">
        <f t="shared" si="3"/>
        <v>11.01/km</v>
      </c>
      <c r="H102" s="20">
        <f t="shared" si="4"/>
        <v>0.031597222222222235</v>
      </c>
      <c r="I102" s="20">
        <f>F102-INDEX($F$4:$F$868,MATCH(D102,$D$4:$D$868,0))</f>
        <v>0.0023611111111111194</v>
      </c>
    </row>
    <row r="103" spans="1:9" ht="15" customHeight="1">
      <c r="A103" s="17">
        <v>100</v>
      </c>
      <c r="B103" s="32" t="s">
        <v>235</v>
      </c>
      <c r="C103" s="32" t="s">
        <v>145</v>
      </c>
      <c r="D103" s="38" t="s">
        <v>61</v>
      </c>
      <c r="E103" s="32" t="s">
        <v>128</v>
      </c>
      <c r="F103" s="35">
        <v>0.07733796296296297</v>
      </c>
      <c r="G103" s="17" t="str">
        <f t="shared" si="3"/>
        <v>11.08/km</v>
      </c>
      <c r="H103" s="20">
        <f t="shared" si="4"/>
        <v>0.03244212962962964</v>
      </c>
      <c r="I103" s="20">
        <f>F103-INDEX($F$4:$F$868,MATCH(D103,$D$4:$D$868,0))</f>
        <v>0.0319675925925926</v>
      </c>
    </row>
    <row r="104" spans="1:9" ht="15" customHeight="1">
      <c r="A104" s="17">
        <v>101</v>
      </c>
      <c r="B104" s="32" t="s">
        <v>236</v>
      </c>
      <c r="C104" s="32" t="s">
        <v>25</v>
      </c>
      <c r="D104" s="38" t="s">
        <v>221</v>
      </c>
      <c r="E104" s="32" t="s">
        <v>62</v>
      </c>
      <c r="F104" s="35">
        <v>0.0779050925925926</v>
      </c>
      <c r="G104" s="17" t="str">
        <f t="shared" si="3"/>
        <v>11.13/km</v>
      </c>
      <c r="H104" s="20">
        <f t="shared" si="4"/>
        <v>0.033009259259259266</v>
      </c>
      <c r="I104" s="20">
        <f>F104-INDEX($F$4:$F$868,MATCH(D104,$D$4:$D$868,0))</f>
        <v>0.0037731481481481505</v>
      </c>
    </row>
    <row r="105" spans="1:9" ht="15" customHeight="1">
      <c r="A105" s="17">
        <v>102</v>
      </c>
      <c r="B105" s="32" t="s">
        <v>237</v>
      </c>
      <c r="C105" s="32" t="s">
        <v>238</v>
      </c>
      <c r="D105" s="38" t="s">
        <v>110</v>
      </c>
      <c r="E105" s="32" t="s">
        <v>201</v>
      </c>
      <c r="F105" s="35">
        <v>0.07899305555555557</v>
      </c>
      <c r="G105" s="17" t="str">
        <f t="shared" si="3"/>
        <v>11.23/km</v>
      </c>
      <c r="H105" s="20">
        <f t="shared" si="4"/>
        <v>0.03409722222222224</v>
      </c>
      <c r="I105" s="20">
        <f>F105-INDEX($F$4:$F$868,MATCH(D105,$D$4:$D$868,0))</f>
        <v>0.024710648148148155</v>
      </c>
    </row>
    <row r="106" spans="1:9" ht="15" customHeight="1">
      <c r="A106" s="17">
        <v>103</v>
      </c>
      <c r="B106" s="32" t="s">
        <v>239</v>
      </c>
      <c r="C106" s="32" t="s">
        <v>27</v>
      </c>
      <c r="D106" s="38" t="s">
        <v>116</v>
      </c>
      <c r="E106" s="32" t="s">
        <v>69</v>
      </c>
      <c r="F106" s="35">
        <v>0.07953703703703703</v>
      </c>
      <c r="G106" s="17" t="str">
        <f t="shared" si="3"/>
        <v>11.27/km</v>
      </c>
      <c r="H106" s="20">
        <f t="shared" si="4"/>
        <v>0.0346412037037037</v>
      </c>
      <c r="I106" s="20">
        <f>F106-INDEX($F$4:$F$868,MATCH(D106,$D$4:$D$868,0))</f>
        <v>0.024039351851851846</v>
      </c>
    </row>
    <row r="107" spans="1:9" ht="15" customHeight="1">
      <c r="A107" s="17">
        <v>104</v>
      </c>
      <c r="B107" s="32" t="s">
        <v>240</v>
      </c>
      <c r="C107" s="32" t="s">
        <v>30</v>
      </c>
      <c r="D107" s="38" t="s">
        <v>61</v>
      </c>
      <c r="E107" s="32" t="s">
        <v>241</v>
      </c>
      <c r="F107" s="35">
        <v>0.0797800925925926</v>
      </c>
      <c r="G107" s="17" t="str">
        <f t="shared" si="3"/>
        <v>11.29/km</v>
      </c>
      <c r="H107" s="20">
        <f t="shared" si="4"/>
        <v>0.03488425925925927</v>
      </c>
      <c r="I107" s="20">
        <f>F107-INDEX($F$4:$F$868,MATCH(D107,$D$4:$D$868,0))</f>
        <v>0.03440972222222223</v>
      </c>
    </row>
    <row r="108" spans="1:9" ht="15" customHeight="1">
      <c r="A108" s="17">
        <v>105</v>
      </c>
      <c r="B108" s="32" t="s">
        <v>242</v>
      </c>
      <c r="C108" s="32" t="s">
        <v>1</v>
      </c>
      <c r="D108" s="38" t="s">
        <v>167</v>
      </c>
      <c r="E108" s="32" t="s">
        <v>176</v>
      </c>
      <c r="F108" s="35">
        <v>0.08216435185185185</v>
      </c>
      <c r="G108" s="17" t="str">
        <f t="shared" si="3"/>
        <v>11.50/km</v>
      </c>
      <c r="H108" s="20">
        <f t="shared" si="4"/>
        <v>0.03726851851851852</v>
      </c>
      <c r="I108" s="20">
        <f>F108-INDEX($F$4:$F$868,MATCH(D108,$D$4:$D$868,0))</f>
        <v>0.01831018518518518</v>
      </c>
    </row>
    <row r="109" spans="1:9" ht="15" customHeight="1">
      <c r="A109" s="17">
        <v>106</v>
      </c>
      <c r="B109" s="32" t="s">
        <v>243</v>
      </c>
      <c r="C109" s="32" t="s">
        <v>34</v>
      </c>
      <c r="D109" s="38" t="s">
        <v>110</v>
      </c>
      <c r="E109" s="32" t="s">
        <v>164</v>
      </c>
      <c r="F109" s="35">
        <v>0.08217592592592593</v>
      </c>
      <c r="G109" s="17" t="str">
        <f t="shared" si="3"/>
        <v>11.50/km</v>
      </c>
      <c r="H109" s="20">
        <f t="shared" si="4"/>
        <v>0.0372800925925926</v>
      </c>
      <c r="I109" s="20">
        <f>F109-INDEX($F$4:$F$868,MATCH(D109,$D$4:$D$868,0))</f>
        <v>0.02789351851851852</v>
      </c>
    </row>
    <row r="110" spans="1:9" ht="15" customHeight="1">
      <c r="A110" s="17">
        <v>107</v>
      </c>
      <c r="B110" s="32" t="s">
        <v>244</v>
      </c>
      <c r="C110" s="32" t="s">
        <v>35</v>
      </c>
      <c r="D110" s="38" t="s">
        <v>90</v>
      </c>
      <c r="E110" s="32" t="s">
        <v>245</v>
      </c>
      <c r="F110" s="35">
        <v>0.08260416666666666</v>
      </c>
      <c r="G110" s="17" t="str">
        <f t="shared" si="3"/>
        <v>11.54/km</v>
      </c>
      <c r="H110" s="20">
        <f t="shared" si="4"/>
        <v>0.03770833333333333</v>
      </c>
      <c r="I110" s="20">
        <f>F110-INDEX($F$4:$F$868,MATCH(D110,$D$4:$D$868,0))</f>
        <v>0.030601851851851845</v>
      </c>
    </row>
    <row r="111" spans="1:9" ht="15" customHeight="1">
      <c r="A111" s="17">
        <v>108</v>
      </c>
      <c r="B111" s="32" t="s">
        <v>246</v>
      </c>
      <c r="C111" s="32" t="s">
        <v>25</v>
      </c>
      <c r="D111" s="38" t="s">
        <v>221</v>
      </c>
      <c r="E111" s="32" t="s">
        <v>176</v>
      </c>
      <c r="F111" s="35">
        <v>0.08331018518518518</v>
      </c>
      <c r="G111" s="17" t="str">
        <f t="shared" si="3"/>
        <v>11.60/km</v>
      </c>
      <c r="H111" s="20">
        <f t="shared" si="4"/>
        <v>0.03841435185185185</v>
      </c>
      <c r="I111" s="20">
        <f>F111-INDEX($F$4:$F$868,MATCH(D111,$D$4:$D$868,0))</f>
        <v>0.009178240740740737</v>
      </c>
    </row>
    <row r="112" spans="1:9" ht="15" customHeight="1">
      <c r="A112" s="17">
        <v>109</v>
      </c>
      <c r="B112" s="32" t="s">
        <v>78</v>
      </c>
      <c r="C112" s="32" t="s">
        <v>247</v>
      </c>
      <c r="D112" s="38" t="s">
        <v>185</v>
      </c>
      <c r="E112" s="32" t="s">
        <v>67</v>
      </c>
      <c r="F112" s="35">
        <v>0.08332175925925926</v>
      </c>
      <c r="G112" s="17" t="str">
        <f t="shared" si="3"/>
        <v>11.60/km</v>
      </c>
      <c r="H112" s="20">
        <f t="shared" si="4"/>
        <v>0.03842592592592593</v>
      </c>
      <c r="I112" s="20">
        <f>F112-INDEX($F$4:$F$868,MATCH(D112,$D$4:$D$868,0))</f>
        <v>0.017650462962962965</v>
      </c>
    </row>
    <row r="113" spans="1:9" ht="15" customHeight="1">
      <c r="A113" s="17">
        <v>110</v>
      </c>
      <c r="B113" s="32" t="s">
        <v>237</v>
      </c>
      <c r="C113" s="32" t="s">
        <v>33</v>
      </c>
      <c r="D113" s="38" t="s">
        <v>74</v>
      </c>
      <c r="E113" s="32" t="s">
        <v>201</v>
      </c>
      <c r="F113" s="35">
        <v>0.08540509259259259</v>
      </c>
      <c r="G113" s="17" t="str">
        <f t="shared" si="3"/>
        <v>12.18/km</v>
      </c>
      <c r="H113" s="20">
        <f t="shared" si="4"/>
        <v>0.04050925925925926</v>
      </c>
      <c r="I113" s="20">
        <f>F113-INDEX($F$4:$F$868,MATCH(D113,$D$4:$D$868,0))</f>
        <v>0.036087962962962954</v>
      </c>
    </row>
    <row r="114" spans="1:9" ht="15" customHeight="1">
      <c r="A114" s="17">
        <v>111</v>
      </c>
      <c r="B114" s="32" t="s">
        <v>248</v>
      </c>
      <c r="C114" s="32" t="s">
        <v>249</v>
      </c>
      <c r="D114" s="38" t="s">
        <v>110</v>
      </c>
      <c r="E114" s="32" t="s">
        <v>250</v>
      </c>
      <c r="F114" s="35">
        <v>0.08776620370370371</v>
      </c>
      <c r="G114" s="17" t="str">
        <f t="shared" si="3"/>
        <v>12.38/km</v>
      </c>
      <c r="H114" s="20">
        <f t="shared" si="4"/>
        <v>0.04287037037037038</v>
      </c>
      <c r="I114" s="20">
        <f>F114-INDEX($F$4:$F$868,MATCH(D114,$D$4:$D$868,0))</f>
        <v>0.033483796296296296</v>
      </c>
    </row>
    <row r="115" spans="1:9" ht="15" customHeight="1">
      <c r="A115" s="17">
        <v>112</v>
      </c>
      <c r="B115" s="32" t="s">
        <v>251</v>
      </c>
      <c r="C115" s="32" t="s">
        <v>3</v>
      </c>
      <c r="D115" s="38" t="s">
        <v>74</v>
      </c>
      <c r="E115" s="32" t="s">
        <v>252</v>
      </c>
      <c r="F115" s="35">
        <v>0.08777777777777777</v>
      </c>
      <c r="G115" s="17" t="str">
        <f t="shared" si="3"/>
        <v>12.38/km</v>
      </c>
      <c r="H115" s="20">
        <f t="shared" si="4"/>
        <v>0.042881944444444445</v>
      </c>
      <c r="I115" s="20">
        <f>F115-INDEX($F$4:$F$868,MATCH(D115,$D$4:$D$868,0))</f>
        <v>0.03846064814814814</v>
      </c>
    </row>
    <row r="116" spans="1:9" ht="15" customHeight="1">
      <c r="A116" s="17">
        <v>113</v>
      </c>
      <c r="B116" s="32" t="s">
        <v>251</v>
      </c>
      <c r="C116" s="32" t="s">
        <v>16</v>
      </c>
      <c r="D116" s="38" t="s">
        <v>90</v>
      </c>
      <c r="E116" s="32" t="s">
        <v>252</v>
      </c>
      <c r="F116" s="35">
        <v>0.08778935185185184</v>
      </c>
      <c r="G116" s="17" t="str">
        <f t="shared" si="3"/>
        <v>12.39/km</v>
      </c>
      <c r="H116" s="20">
        <f t="shared" si="4"/>
        <v>0.04289351851851851</v>
      </c>
      <c r="I116" s="20">
        <f>F116-INDEX($F$4:$F$868,MATCH(D116,$D$4:$D$868,0))</f>
        <v>0.03578703703703703</v>
      </c>
    </row>
    <row r="117" spans="1:9" ht="15" customHeight="1">
      <c r="A117" s="17">
        <v>114</v>
      </c>
      <c r="B117" s="32" t="s">
        <v>253</v>
      </c>
      <c r="C117" s="32" t="s">
        <v>17</v>
      </c>
      <c r="D117" s="38" t="s">
        <v>226</v>
      </c>
      <c r="E117" s="32" t="s">
        <v>91</v>
      </c>
      <c r="F117" s="35">
        <v>0.08864583333333333</v>
      </c>
      <c r="G117" s="17" t="str">
        <f t="shared" si="3"/>
        <v>12.46/km</v>
      </c>
      <c r="H117" s="20">
        <f t="shared" si="4"/>
        <v>0.04375</v>
      </c>
      <c r="I117" s="20">
        <f>F117-INDEX($F$4:$F$868,MATCH(D117,$D$4:$D$868,0))</f>
        <v>0.013321759259259242</v>
      </c>
    </row>
    <row r="118" spans="1:9" ht="15" customHeight="1">
      <c r="A118" s="17">
        <v>115</v>
      </c>
      <c r="B118" s="32" t="s">
        <v>254</v>
      </c>
      <c r="C118" s="32" t="s">
        <v>255</v>
      </c>
      <c r="D118" s="38" t="s">
        <v>157</v>
      </c>
      <c r="E118" s="32" t="s">
        <v>204</v>
      </c>
      <c r="F118" s="35">
        <v>0.08869212962962963</v>
      </c>
      <c r="G118" s="17" t="str">
        <f t="shared" si="3"/>
        <v>12.46/km</v>
      </c>
      <c r="H118" s="20">
        <f t="shared" si="4"/>
        <v>0.043796296296296305</v>
      </c>
      <c r="I118" s="20">
        <f>F118-INDEX($F$4:$F$868,MATCH(D118,$D$4:$D$868,0))</f>
        <v>0.02771990740740741</v>
      </c>
    </row>
    <row r="119" spans="1:9" ht="15" customHeight="1">
      <c r="A119" s="17">
        <v>116</v>
      </c>
      <c r="B119" s="32" t="s">
        <v>75</v>
      </c>
      <c r="C119" s="32" t="s">
        <v>0</v>
      </c>
      <c r="D119" s="38" t="s">
        <v>120</v>
      </c>
      <c r="E119" s="32" t="s">
        <v>86</v>
      </c>
      <c r="F119" s="35">
        <v>0.09028935185185184</v>
      </c>
      <c r="G119" s="17" t="str">
        <f t="shared" si="3"/>
        <v>13.00/km</v>
      </c>
      <c r="H119" s="20">
        <f t="shared" si="4"/>
        <v>0.045393518518518514</v>
      </c>
      <c r="I119" s="20">
        <f>F119-INDEX($F$4:$F$868,MATCH(D119,$D$4:$D$868,0))</f>
        <v>0.03452546296296295</v>
      </c>
    </row>
    <row r="120" spans="1:9" ht="15" customHeight="1">
      <c r="A120" s="17">
        <v>117</v>
      </c>
      <c r="B120" s="32" t="s">
        <v>172</v>
      </c>
      <c r="C120" s="32" t="s">
        <v>15</v>
      </c>
      <c r="D120" s="38" t="s">
        <v>110</v>
      </c>
      <c r="E120" s="32" t="s">
        <v>204</v>
      </c>
      <c r="F120" s="35">
        <v>0.090625</v>
      </c>
      <c r="G120" s="17" t="str">
        <f t="shared" si="3"/>
        <v>13.03/km</v>
      </c>
      <c r="H120" s="20">
        <f t="shared" si="4"/>
        <v>0.04572916666666667</v>
      </c>
      <c r="I120" s="20">
        <f>F120-INDEX($F$4:$F$868,MATCH(D120,$D$4:$D$868,0))</f>
        <v>0.036342592592592586</v>
      </c>
    </row>
    <row r="121" spans="1:9" ht="15" customHeight="1">
      <c r="A121" s="17">
        <v>118</v>
      </c>
      <c r="B121" s="32" t="s">
        <v>39</v>
      </c>
      <c r="C121" s="32" t="s">
        <v>32</v>
      </c>
      <c r="D121" s="38" t="s">
        <v>110</v>
      </c>
      <c r="E121" s="32" t="s">
        <v>84</v>
      </c>
      <c r="F121" s="35">
        <v>0.09063657407407406</v>
      </c>
      <c r="G121" s="17" t="str">
        <f t="shared" si="3"/>
        <v>13.03/km</v>
      </c>
      <c r="H121" s="20">
        <f t="shared" si="4"/>
        <v>0.045740740740740735</v>
      </c>
      <c r="I121" s="20">
        <f>F121-INDEX($F$4:$F$868,MATCH(D121,$D$4:$D$868,0))</f>
        <v>0.03635416666666665</v>
      </c>
    </row>
    <row r="122" spans="1:9" ht="15" customHeight="1">
      <c r="A122" s="17">
        <v>119</v>
      </c>
      <c r="B122" s="32" t="s">
        <v>256</v>
      </c>
      <c r="C122" s="32" t="s">
        <v>257</v>
      </c>
      <c r="D122" s="38" t="s">
        <v>61</v>
      </c>
      <c r="E122" s="32" t="s">
        <v>84</v>
      </c>
      <c r="F122" s="35">
        <v>0.09067129629629629</v>
      </c>
      <c r="G122" s="17" t="str">
        <f t="shared" si="3"/>
        <v>13.03/km</v>
      </c>
      <c r="H122" s="20">
        <f t="shared" si="4"/>
        <v>0.04577546296296296</v>
      </c>
      <c r="I122" s="20">
        <f>F122-INDEX($F$4:$F$868,MATCH(D122,$D$4:$D$868,0))</f>
        <v>0.045300925925925925</v>
      </c>
    </row>
    <row r="123" spans="1:9" ht="15" customHeight="1">
      <c r="A123" s="17">
        <v>120</v>
      </c>
      <c r="B123" s="32" t="s">
        <v>258</v>
      </c>
      <c r="C123" s="32" t="s">
        <v>259</v>
      </c>
      <c r="D123" s="38" t="s">
        <v>193</v>
      </c>
      <c r="E123" s="32" t="s">
        <v>201</v>
      </c>
      <c r="F123" s="35">
        <v>0.09113425925925926</v>
      </c>
      <c r="G123" s="17" t="str">
        <f t="shared" si="3"/>
        <v>13.07/km</v>
      </c>
      <c r="H123" s="20">
        <f t="shared" si="4"/>
        <v>0.04623842592592593</v>
      </c>
      <c r="I123" s="20">
        <f>F123-INDEX($F$4:$F$868,MATCH(D123,$D$4:$D$868,0))</f>
        <v>0.024560185185185185</v>
      </c>
    </row>
    <row r="124" spans="1:9" ht="15" customHeight="1">
      <c r="A124" s="17">
        <v>121</v>
      </c>
      <c r="B124" s="32" t="s">
        <v>26</v>
      </c>
      <c r="C124" s="32" t="s">
        <v>260</v>
      </c>
      <c r="D124" s="38" t="s">
        <v>90</v>
      </c>
      <c r="E124" s="32" t="s">
        <v>252</v>
      </c>
      <c r="F124" s="35">
        <v>0.09126157407407408</v>
      </c>
      <c r="G124" s="17" t="str">
        <f t="shared" si="3"/>
        <v>13.09/km</v>
      </c>
      <c r="H124" s="20">
        <f t="shared" si="4"/>
        <v>0.04636574074074075</v>
      </c>
      <c r="I124" s="20">
        <f>F124-INDEX($F$4:$F$868,MATCH(D124,$D$4:$D$868,0))</f>
        <v>0.039259259259259265</v>
      </c>
    </row>
    <row r="125" spans="1:9" ht="15" customHeight="1">
      <c r="A125" s="17">
        <v>122</v>
      </c>
      <c r="B125" s="32" t="s">
        <v>261</v>
      </c>
      <c r="C125" s="32" t="s">
        <v>262</v>
      </c>
      <c r="D125" s="38" t="s">
        <v>185</v>
      </c>
      <c r="E125" s="32" t="s">
        <v>86</v>
      </c>
      <c r="F125" s="35">
        <v>0.09143518518518519</v>
      </c>
      <c r="G125" s="17" t="str">
        <f t="shared" si="3"/>
        <v>13.10/km</v>
      </c>
      <c r="H125" s="20">
        <f t="shared" si="4"/>
        <v>0.04653935185185186</v>
      </c>
      <c r="I125" s="20">
        <f>F125-INDEX($F$4:$F$868,MATCH(D125,$D$4:$D$868,0))</f>
        <v>0.02576388888888889</v>
      </c>
    </row>
    <row r="126" spans="1:9" ht="15" customHeight="1">
      <c r="A126" s="17">
        <v>123</v>
      </c>
      <c r="B126" s="32" t="s">
        <v>263</v>
      </c>
      <c r="C126" s="32" t="s">
        <v>264</v>
      </c>
      <c r="D126" s="38" t="s">
        <v>71</v>
      </c>
      <c r="E126" s="32" t="s">
        <v>176</v>
      </c>
      <c r="F126" s="35">
        <v>0.09266203703703703</v>
      </c>
      <c r="G126" s="17" t="str">
        <f t="shared" si="3"/>
        <v>13.21/km</v>
      </c>
      <c r="H126" s="20">
        <f t="shared" si="4"/>
        <v>0.0477662037037037</v>
      </c>
      <c r="I126" s="20">
        <f>F126-INDEX($F$4:$F$868,MATCH(D126,$D$4:$D$868,0))</f>
        <v>0.04453703703703703</v>
      </c>
    </row>
    <row r="127" spans="1:9" ht="15" customHeight="1">
      <c r="A127" s="17">
        <v>124</v>
      </c>
      <c r="B127" s="32" t="s">
        <v>265</v>
      </c>
      <c r="C127" s="32" t="s">
        <v>266</v>
      </c>
      <c r="D127" s="38" t="s">
        <v>193</v>
      </c>
      <c r="E127" s="32" t="s">
        <v>201</v>
      </c>
      <c r="F127" s="35">
        <v>0.09303240740740741</v>
      </c>
      <c r="G127" s="17" t="str">
        <f t="shared" si="3"/>
        <v>13.24/km</v>
      </c>
      <c r="H127" s="20">
        <f t="shared" si="4"/>
        <v>0.04813657407407408</v>
      </c>
      <c r="I127" s="20">
        <f>F127-INDEX($F$4:$F$868,MATCH(D127,$D$4:$D$868,0))</f>
        <v>0.026458333333333334</v>
      </c>
    </row>
    <row r="128" spans="1:9" ht="15" customHeight="1">
      <c r="A128" s="17">
        <v>125</v>
      </c>
      <c r="B128" s="32" t="s">
        <v>267</v>
      </c>
      <c r="C128" s="32" t="s">
        <v>104</v>
      </c>
      <c r="D128" s="38" t="s">
        <v>120</v>
      </c>
      <c r="E128" s="32" t="s">
        <v>86</v>
      </c>
      <c r="F128" s="35">
        <v>0.09306712962962964</v>
      </c>
      <c r="G128" s="17" t="str">
        <f t="shared" si="3"/>
        <v>13.24/km</v>
      </c>
      <c r="H128" s="20">
        <f t="shared" si="4"/>
        <v>0.04817129629629631</v>
      </c>
      <c r="I128" s="20">
        <f>F128-INDEX($F$4:$F$868,MATCH(D128,$D$4:$D$868,0))</f>
        <v>0.03730324074074075</v>
      </c>
    </row>
    <row r="129" spans="1:9" ht="15" customHeight="1">
      <c r="A129" s="17">
        <v>126</v>
      </c>
      <c r="B129" s="32" t="s">
        <v>268</v>
      </c>
      <c r="C129" s="32" t="s">
        <v>269</v>
      </c>
      <c r="D129" s="38" t="s">
        <v>110</v>
      </c>
      <c r="E129" s="32" t="s">
        <v>223</v>
      </c>
      <c r="F129" s="35">
        <v>0.09376157407407408</v>
      </c>
      <c r="G129" s="17" t="str">
        <f t="shared" si="3"/>
        <v>13.30/km</v>
      </c>
      <c r="H129" s="20">
        <f t="shared" si="4"/>
        <v>0.04886574074074075</v>
      </c>
      <c r="I129" s="20">
        <f>F129-INDEX($F$4:$F$868,MATCH(D129,$D$4:$D$868,0))</f>
        <v>0.03947916666666667</v>
      </c>
    </row>
    <row r="130" spans="1:9" ht="15" customHeight="1">
      <c r="A130" s="17">
        <v>127</v>
      </c>
      <c r="B130" s="32" t="s">
        <v>270</v>
      </c>
      <c r="C130" s="32" t="s">
        <v>271</v>
      </c>
      <c r="D130" s="38" t="s">
        <v>221</v>
      </c>
      <c r="E130" s="32" t="s">
        <v>176</v>
      </c>
      <c r="F130" s="35">
        <v>0.09385416666666667</v>
      </c>
      <c r="G130" s="17" t="str">
        <f t="shared" si="3"/>
        <v>13.31/km</v>
      </c>
      <c r="H130" s="20">
        <f t="shared" si="4"/>
        <v>0.04895833333333334</v>
      </c>
      <c r="I130" s="20">
        <f>F130-INDEX($F$4:$F$868,MATCH(D130,$D$4:$D$868,0))</f>
        <v>0.019722222222222224</v>
      </c>
    </row>
    <row r="131" spans="1:9" ht="15" customHeight="1">
      <c r="A131" s="17">
        <v>128</v>
      </c>
      <c r="B131" s="32" t="s">
        <v>272</v>
      </c>
      <c r="C131" s="32" t="s">
        <v>273</v>
      </c>
      <c r="D131" s="38" t="s">
        <v>232</v>
      </c>
      <c r="E131" s="32" t="s">
        <v>171</v>
      </c>
      <c r="F131" s="35">
        <v>0.09450231481481482</v>
      </c>
      <c r="G131" s="17" t="str">
        <f t="shared" si="3"/>
        <v>13.37/km</v>
      </c>
      <c r="H131" s="20">
        <f t="shared" si="4"/>
        <v>0.04960648148148149</v>
      </c>
      <c r="I131" s="20">
        <f>F131-INDEX($F$4:$F$868,MATCH(D131,$D$4:$D$868,0))</f>
        <v>0.018171296296296297</v>
      </c>
    </row>
    <row r="132" spans="1:9" ht="15" customHeight="1">
      <c r="A132" s="17">
        <v>129</v>
      </c>
      <c r="B132" s="32" t="s">
        <v>239</v>
      </c>
      <c r="C132" s="32" t="s">
        <v>234</v>
      </c>
      <c r="D132" s="38" t="s">
        <v>157</v>
      </c>
      <c r="E132" s="32" t="s">
        <v>69</v>
      </c>
      <c r="F132" s="35">
        <v>0.0961111111111111</v>
      </c>
      <c r="G132" s="17" t="str">
        <f>TEXT(INT((HOUR(F132)*3600+MINUTE(F132)*60+SECOND(F132))/$I$2/60),"0")&amp;"."&amp;TEXT(MOD((HOUR(F132)*3600+MINUTE(F132)*60+SECOND(F132))/$I$2,60),"00")&amp;"/km"</f>
        <v>13.50/km</v>
      </c>
      <c r="H132" s="20">
        <f t="shared" si="4"/>
        <v>0.051215277777777776</v>
      </c>
      <c r="I132" s="20">
        <f>F132-INDEX($F$4:$F$868,MATCH(D132,$D$4:$D$868,0))</f>
        <v>0.03513888888888888</v>
      </c>
    </row>
    <row r="133" spans="1:9" ht="15" customHeight="1">
      <c r="A133" s="17">
        <v>130</v>
      </c>
      <c r="B133" s="32" t="s">
        <v>274</v>
      </c>
      <c r="C133" s="32" t="s">
        <v>275</v>
      </c>
      <c r="D133" s="38" t="s">
        <v>185</v>
      </c>
      <c r="E133" s="32" t="s">
        <v>82</v>
      </c>
      <c r="F133" s="35">
        <v>0.09670138888888889</v>
      </c>
      <c r="G133" s="17" t="str">
        <f>TEXT(INT((HOUR(F133)*3600+MINUTE(F133)*60+SECOND(F133))/$I$2/60),"0")&amp;"."&amp;TEXT(MOD((HOUR(F133)*3600+MINUTE(F133)*60+SECOND(F133))/$I$2,60),"00")&amp;"/km"</f>
        <v>13.56/km</v>
      </c>
      <c r="H133" s="20">
        <f t="shared" si="4"/>
        <v>0.05180555555555556</v>
      </c>
      <c r="I133" s="20">
        <f>F133-INDEX($F$4:$F$868,MATCH(D133,$D$4:$D$868,0))</f>
        <v>0.031030092592592595</v>
      </c>
    </row>
    <row r="134" spans="1:9" ht="15" customHeight="1">
      <c r="A134" s="17">
        <v>131</v>
      </c>
      <c r="B134" s="32" t="s">
        <v>276</v>
      </c>
      <c r="C134" s="32" t="s">
        <v>231</v>
      </c>
      <c r="D134" s="38" t="s">
        <v>116</v>
      </c>
      <c r="E134" s="32" t="s">
        <v>86</v>
      </c>
      <c r="F134" s="35">
        <v>0.09671296296296296</v>
      </c>
      <c r="G134" s="17" t="str">
        <f>TEXT(INT((HOUR(F134)*3600+MINUTE(F134)*60+SECOND(F134))/$I$2/60),"0")&amp;"."&amp;TEXT(MOD((HOUR(F134)*3600+MINUTE(F134)*60+SECOND(F134))/$I$2,60),"00")&amp;"/km"</f>
        <v>13.56/km</v>
      </c>
      <c r="H134" s="20">
        <f t="shared" si="4"/>
        <v>0.05181712962962963</v>
      </c>
      <c r="I134" s="20">
        <f>F134-INDEX($F$4:$F$868,MATCH(D134,$D$4:$D$868,0))</f>
        <v>0.041215277777777774</v>
      </c>
    </row>
    <row r="135" spans="1:9" ht="15" customHeight="1">
      <c r="A135" s="18">
        <v>132</v>
      </c>
      <c r="B135" s="33" t="s">
        <v>277</v>
      </c>
      <c r="C135" s="33" t="s">
        <v>278</v>
      </c>
      <c r="D135" s="39" t="s">
        <v>221</v>
      </c>
      <c r="E135" s="33" t="s">
        <v>201</v>
      </c>
      <c r="F135" s="36">
        <v>0.0987037037037037</v>
      </c>
      <c r="G135" s="18" t="str">
        <f>TEXT(INT((HOUR(F135)*3600+MINUTE(F135)*60+SECOND(F135))/$I$2/60),"0")&amp;"."&amp;TEXT(MOD((HOUR(F135)*3600+MINUTE(F135)*60+SECOND(F135))/$I$2,60),"00")&amp;"/km"</f>
        <v>14.13/km</v>
      </c>
      <c r="H135" s="26">
        <f t="shared" si="4"/>
        <v>0.05380787037037037</v>
      </c>
      <c r="I135" s="26">
        <f>F135-INDEX($F$4:$F$868,MATCH(D135,$D$4:$D$868,0))</f>
        <v>0.02457175925925925</v>
      </c>
    </row>
  </sheetData>
  <autoFilter ref="A3:I13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Beach Trail Positano 1ª edizione</v>
      </c>
      <c r="B1" s="29"/>
      <c r="C1" s="29"/>
    </row>
    <row r="2" spans="1:3" ht="33" customHeight="1">
      <c r="A2" s="30" t="str">
        <f>Individuale!A2&amp;" km. "&amp;Individuale!I2</f>
        <v>Positano (NA) Italia - Domenica 03/04/2011 km. 10</v>
      </c>
      <c r="B2" s="30"/>
      <c r="C2" s="30"/>
    </row>
    <row r="3" spans="1:3" ht="24.75" customHeight="1">
      <c r="A3" s="14" t="s">
        <v>46</v>
      </c>
      <c r="B3" s="9" t="s">
        <v>50</v>
      </c>
      <c r="C3" s="9" t="s">
        <v>55</v>
      </c>
    </row>
    <row r="4" spans="1:3" ht="15" customHeight="1">
      <c r="A4" s="16">
        <v>1</v>
      </c>
      <c r="B4" s="21" t="s">
        <v>62</v>
      </c>
      <c r="C4" s="22">
        <v>17</v>
      </c>
    </row>
    <row r="5" spans="1:3" ht="15" customHeight="1">
      <c r="A5" s="17">
        <v>2</v>
      </c>
      <c r="B5" s="15" t="s">
        <v>67</v>
      </c>
      <c r="C5" s="23">
        <v>11</v>
      </c>
    </row>
    <row r="6" spans="1:3" ht="15" customHeight="1">
      <c r="A6" s="17">
        <v>3</v>
      </c>
      <c r="B6" s="15" t="s">
        <v>176</v>
      </c>
      <c r="C6" s="23">
        <v>8</v>
      </c>
    </row>
    <row r="7" spans="1:3" ht="15" customHeight="1">
      <c r="A7" s="17">
        <v>4</v>
      </c>
      <c r="B7" s="15" t="s">
        <v>84</v>
      </c>
      <c r="C7" s="23">
        <v>7</v>
      </c>
    </row>
    <row r="8" spans="1:3" ht="15" customHeight="1">
      <c r="A8" s="17">
        <v>5</v>
      </c>
      <c r="B8" s="15" t="s">
        <v>128</v>
      </c>
      <c r="C8" s="23">
        <v>7</v>
      </c>
    </row>
    <row r="9" spans="1:3" ht="15" customHeight="1">
      <c r="A9" s="17">
        <v>6</v>
      </c>
      <c r="B9" s="15" t="s">
        <v>91</v>
      </c>
      <c r="C9" s="23">
        <v>6</v>
      </c>
    </row>
    <row r="10" spans="1:3" ht="15" customHeight="1">
      <c r="A10" s="17">
        <v>7</v>
      </c>
      <c r="B10" s="15" t="s">
        <v>86</v>
      </c>
      <c r="C10" s="23">
        <v>6</v>
      </c>
    </row>
    <row r="11" spans="1:3" ht="15" customHeight="1">
      <c r="A11" s="17">
        <v>8</v>
      </c>
      <c r="B11" s="15" t="s">
        <v>201</v>
      </c>
      <c r="C11" s="23">
        <v>6</v>
      </c>
    </row>
    <row r="12" spans="1:3" ht="15" customHeight="1">
      <c r="A12" s="17">
        <v>9</v>
      </c>
      <c r="B12" s="15" t="s">
        <v>171</v>
      </c>
      <c r="C12" s="23">
        <v>5</v>
      </c>
    </row>
    <row r="13" spans="1:3" ht="15" customHeight="1">
      <c r="A13" s="17">
        <v>10</v>
      </c>
      <c r="B13" s="15" t="s">
        <v>69</v>
      </c>
      <c r="C13" s="23">
        <v>4</v>
      </c>
    </row>
    <row r="14" spans="1:3" ht="15" customHeight="1">
      <c r="A14" s="17">
        <v>11</v>
      </c>
      <c r="B14" s="15" t="s">
        <v>106</v>
      </c>
      <c r="C14" s="23">
        <v>4</v>
      </c>
    </row>
    <row r="15" spans="1:3" ht="15" customHeight="1">
      <c r="A15" s="17">
        <v>12</v>
      </c>
      <c r="B15" s="15" t="s">
        <v>82</v>
      </c>
      <c r="C15" s="23">
        <v>4</v>
      </c>
    </row>
    <row r="16" spans="1:3" ht="15" customHeight="1">
      <c r="A16" s="17">
        <v>13</v>
      </c>
      <c r="B16" s="15" t="s">
        <v>223</v>
      </c>
      <c r="C16" s="23">
        <v>3</v>
      </c>
    </row>
    <row r="17" spans="1:3" ht="15" customHeight="1">
      <c r="A17" s="17">
        <v>14</v>
      </c>
      <c r="B17" s="15" t="s">
        <v>138</v>
      </c>
      <c r="C17" s="23">
        <v>3</v>
      </c>
    </row>
    <row r="18" spans="1:3" ht="15" customHeight="1">
      <c r="A18" s="17">
        <v>15</v>
      </c>
      <c r="B18" s="15" t="s">
        <v>204</v>
      </c>
      <c r="C18" s="23">
        <v>3</v>
      </c>
    </row>
    <row r="19" spans="1:3" ht="15" customHeight="1">
      <c r="A19" s="17">
        <v>16</v>
      </c>
      <c r="B19" s="15" t="s">
        <v>252</v>
      </c>
      <c r="C19" s="23">
        <v>3</v>
      </c>
    </row>
    <row r="20" spans="1:3" ht="15" customHeight="1">
      <c r="A20" s="17">
        <v>17</v>
      </c>
      <c r="B20" s="15" t="s">
        <v>44</v>
      </c>
      <c r="C20" s="23">
        <v>2</v>
      </c>
    </row>
    <row r="21" spans="1:3" ht="15" customHeight="1">
      <c r="A21" s="17">
        <v>18</v>
      </c>
      <c r="B21" s="15" t="s">
        <v>98</v>
      </c>
      <c r="C21" s="23">
        <v>2</v>
      </c>
    </row>
    <row r="22" spans="1:3" ht="15" customHeight="1">
      <c r="A22" s="17">
        <v>19</v>
      </c>
      <c r="B22" s="15" t="s">
        <v>164</v>
      </c>
      <c r="C22" s="23">
        <v>2</v>
      </c>
    </row>
    <row r="23" spans="1:3" ht="15" customHeight="1">
      <c r="A23" s="17">
        <v>20</v>
      </c>
      <c r="B23" s="15" t="s">
        <v>153</v>
      </c>
      <c r="C23" s="23">
        <v>2</v>
      </c>
    </row>
    <row r="24" spans="1:3" ht="15" customHeight="1">
      <c r="A24" s="17">
        <v>21</v>
      </c>
      <c r="B24" s="15" t="s">
        <v>209</v>
      </c>
      <c r="C24" s="23">
        <v>2</v>
      </c>
    </row>
    <row r="25" spans="1:3" ht="15" customHeight="1">
      <c r="A25" s="17">
        <v>22</v>
      </c>
      <c r="B25" s="15" t="s">
        <v>58</v>
      </c>
      <c r="C25" s="23">
        <v>2</v>
      </c>
    </row>
    <row r="26" spans="1:3" ht="15" customHeight="1">
      <c r="A26" s="17">
        <v>23</v>
      </c>
      <c r="B26" s="15" t="s">
        <v>174</v>
      </c>
      <c r="C26" s="23">
        <v>2</v>
      </c>
    </row>
    <row r="27" spans="1:3" ht="15" customHeight="1">
      <c r="A27" s="17">
        <v>24</v>
      </c>
      <c r="B27" s="15" t="s">
        <v>126</v>
      </c>
      <c r="C27" s="23">
        <v>2</v>
      </c>
    </row>
    <row r="28" spans="1:3" ht="15" customHeight="1">
      <c r="A28" s="40">
        <v>25</v>
      </c>
      <c r="B28" s="41" t="s">
        <v>280</v>
      </c>
      <c r="C28" s="44">
        <v>1</v>
      </c>
    </row>
    <row r="29" spans="1:3" ht="15" customHeight="1">
      <c r="A29" s="17">
        <v>26</v>
      </c>
      <c r="B29" s="15" t="s">
        <v>199</v>
      </c>
      <c r="C29" s="23">
        <v>1</v>
      </c>
    </row>
    <row r="30" spans="1:3" ht="15" customHeight="1">
      <c r="A30" s="17">
        <v>27</v>
      </c>
      <c r="B30" s="15" t="s">
        <v>245</v>
      </c>
      <c r="C30" s="23">
        <v>1</v>
      </c>
    </row>
    <row r="31" spans="1:3" ht="15" customHeight="1">
      <c r="A31" s="17">
        <v>28</v>
      </c>
      <c r="B31" s="15" t="s">
        <v>143</v>
      </c>
      <c r="C31" s="23">
        <v>1</v>
      </c>
    </row>
    <row r="32" spans="1:3" ht="15" customHeight="1">
      <c r="A32" s="17">
        <v>29</v>
      </c>
      <c r="B32" s="15" t="s">
        <v>150</v>
      </c>
      <c r="C32" s="23">
        <v>1</v>
      </c>
    </row>
    <row r="33" spans="1:3" ht="15" customHeight="1">
      <c r="A33" s="17">
        <v>30</v>
      </c>
      <c r="B33" s="15" t="s">
        <v>130</v>
      </c>
      <c r="C33" s="23">
        <v>1</v>
      </c>
    </row>
    <row r="34" spans="1:3" ht="15" customHeight="1">
      <c r="A34" s="17">
        <v>31</v>
      </c>
      <c r="B34" s="15" t="s">
        <v>95</v>
      </c>
      <c r="C34" s="23">
        <v>1</v>
      </c>
    </row>
    <row r="35" spans="1:3" ht="15" customHeight="1">
      <c r="A35" s="17">
        <v>32</v>
      </c>
      <c r="B35" s="15" t="s">
        <v>136</v>
      </c>
      <c r="C35" s="23">
        <v>1</v>
      </c>
    </row>
    <row r="36" spans="1:3" ht="15" customHeight="1">
      <c r="A36" s="17">
        <v>33</v>
      </c>
      <c r="B36" s="15" t="s">
        <v>168</v>
      </c>
      <c r="C36" s="23">
        <v>1</v>
      </c>
    </row>
    <row r="37" spans="1:3" ht="15" customHeight="1">
      <c r="A37" s="17">
        <v>34</v>
      </c>
      <c r="B37" s="15" t="s">
        <v>117</v>
      </c>
      <c r="C37" s="23">
        <v>1</v>
      </c>
    </row>
    <row r="38" spans="1:3" ht="15" customHeight="1">
      <c r="A38" s="17">
        <v>35</v>
      </c>
      <c r="B38" s="15" t="s">
        <v>121</v>
      </c>
      <c r="C38" s="23">
        <v>1</v>
      </c>
    </row>
    <row r="39" spans="1:3" ht="15" customHeight="1">
      <c r="A39" s="17">
        <v>36</v>
      </c>
      <c r="B39" s="15" t="s">
        <v>241</v>
      </c>
      <c r="C39" s="23">
        <v>1</v>
      </c>
    </row>
    <row r="40" spans="1:3" ht="15" customHeight="1">
      <c r="A40" s="17">
        <v>37</v>
      </c>
      <c r="B40" s="15" t="s">
        <v>132</v>
      </c>
      <c r="C40" s="23">
        <v>1</v>
      </c>
    </row>
    <row r="41" spans="1:3" ht="15" customHeight="1">
      <c r="A41" s="17">
        <v>38</v>
      </c>
      <c r="B41" s="15" t="s">
        <v>227</v>
      </c>
      <c r="C41" s="23">
        <v>1</v>
      </c>
    </row>
    <row r="42" spans="1:3" ht="15" customHeight="1">
      <c r="A42" s="17">
        <v>39</v>
      </c>
      <c r="B42" s="15" t="s">
        <v>76</v>
      </c>
      <c r="C42" s="23">
        <v>1</v>
      </c>
    </row>
    <row r="43" spans="1:3" ht="15" customHeight="1">
      <c r="A43" s="17">
        <v>40</v>
      </c>
      <c r="B43" s="15" t="s">
        <v>102</v>
      </c>
      <c r="C43" s="23">
        <v>1</v>
      </c>
    </row>
    <row r="44" spans="1:3" ht="15" customHeight="1">
      <c r="A44" s="17">
        <v>41</v>
      </c>
      <c r="B44" s="15" t="s">
        <v>250</v>
      </c>
      <c r="C44" s="23">
        <v>1</v>
      </c>
    </row>
    <row r="45" spans="1:3" ht="15" customHeight="1">
      <c r="A45" s="17">
        <v>42</v>
      </c>
      <c r="B45" s="15" t="s">
        <v>141</v>
      </c>
      <c r="C45" s="23">
        <v>1</v>
      </c>
    </row>
    <row r="46" spans="1:3" ht="15" customHeight="1">
      <c r="A46" s="18">
        <v>43</v>
      </c>
      <c r="B46" s="24" t="s">
        <v>65</v>
      </c>
      <c r="C46" s="25">
        <v>1</v>
      </c>
    </row>
    <row r="47" ht="12.75">
      <c r="C47" s="2">
        <f>SUM(C4:C46)</f>
        <v>132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2011-05-18T14:33:59Z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