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'Individuale'!$A$4:$I$49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<sst xmlns="http://schemas.openxmlformats.org/spreadsheetml/2006/main" count="213" uniqueCount="125">
  <si>
    <t>SAMBATARO</t>
  </si>
  <si>
    <t>COLLALTO</t>
  </si>
  <si>
    <t>MANUELE</t>
  </si>
  <si>
    <t>OLIMPIA 2004</t>
  </si>
  <si>
    <t>BASTIANELLI</t>
  </si>
  <si>
    <t>MARINELLI</t>
  </si>
  <si>
    <t>FIORINI</t>
  </si>
  <si>
    <t>VIGORITO</t>
  </si>
  <si>
    <t>A.S. RUNNERS CIAMPINO</t>
  </si>
  <si>
    <t>MACCI</t>
  </si>
  <si>
    <t>E. SERVIZI ATL. FUTURA ROMA</t>
  </si>
  <si>
    <t>CICERCHIA</t>
  </si>
  <si>
    <t>CREATAZZO</t>
  </si>
  <si>
    <t>PENTANGELO</t>
  </si>
  <si>
    <t>DAMIGELLI</t>
  </si>
  <si>
    <t>GSD NUOVA LIB.ATL.S.CESAREO</t>
  </si>
  <si>
    <t>ASD OLIMPIQUE MONTECOMPATRI</t>
  </si>
  <si>
    <t>CARLUSTI</t>
  </si>
  <si>
    <t>PODISTI VALMONTONE</t>
  </si>
  <si>
    <t>CARMIGNATO</t>
  </si>
  <si>
    <t>DE MARZI</t>
  </si>
  <si>
    <t>BUTTARELLI</t>
  </si>
  <si>
    <t>STIRPE</t>
  </si>
  <si>
    <t>CICU</t>
  </si>
  <si>
    <t>EFISIO</t>
  </si>
  <si>
    <t>PERCIBALLI</t>
  </si>
  <si>
    <t>PIACENTINI</t>
  </si>
  <si>
    <t>DE PAOLIS</t>
  </si>
  <si>
    <t>CRESCIMANNO</t>
  </si>
  <si>
    <t>CUCULO</t>
  </si>
  <si>
    <t>STAFFULANI</t>
  </si>
  <si>
    <t>SCIOMMERI</t>
  </si>
  <si>
    <t>CARRARINI</t>
  </si>
  <si>
    <t>STEFANINI</t>
  </si>
  <si>
    <t>A.S. BANCA DI DOMANI</t>
  </si>
  <si>
    <t>COLO'</t>
  </si>
  <si>
    <t>CIMARELLI</t>
  </si>
  <si>
    <t>LIB. ROMA XV CIRC.NE</t>
  </si>
  <si>
    <t>MANGIN</t>
  </si>
  <si>
    <t>NATHALIE</t>
  </si>
  <si>
    <t>TAGLIENTE</t>
  </si>
  <si>
    <t>Valmontone (RM) Italia - Domenica 14/07/2013</t>
  </si>
  <si>
    <t>Correre Insieme</t>
  </si>
  <si>
    <t>1ª edizione</t>
  </si>
  <si>
    <t>Iscritti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</si>
  <si>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</si>
  <si>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</si>
  <si>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</si>
  <si>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</si>
  <si>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</si>
  <si>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</si>
  <si>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</si>
  <si>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</si>
  <si>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</si>
  <si>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</si>
  <si>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GIUSEPPE</t>
  </si>
  <si>
    <t>LUCA</t>
  </si>
  <si>
    <t>FABIO</t>
  </si>
  <si>
    <t>ANDREA</t>
  </si>
  <si>
    <t>ALESSANDRO</t>
  </si>
  <si>
    <t>GIACOMO</t>
  </si>
  <si>
    <t>FRANCESCO</t>
  </si>
  <si>
    <t>MAURO</t>
  </si>
  <si>
    <t>DAVIDE</t>
  </si>
  <si>
    <t>MASSIMO</t>
  </si>
  <si>
    <t>MAURIZIO</t>
  </si>
  <si>
    <t>PAOLO</t>
  </si>
  <si>
    <t>LUIGI</t>
  </si>
  <si>
    <t>DOMENICO</t>
  </si>
  <si>
    <t>MARCELLO</t>
  </si>
  <si>
    <t>SERGIO</t>
  </si>
  <si>
    <t>UMBERTO</t>
  </si>
  <si>
    <t>ROMANO</t>
  </si>
  <si>
    <t>MM35</t>
  </si>
  <si>
    <t>MM40</t>
  </si>
  <si>
    <t>MOCCIA</t>
  </si>
  <si>
    <t>MM50</t>
  </si>
  <si>
    <t>MM55</t>
  </si>
  <si>
    <t>GRILLO</t>
  </si>
  <si>
    <t>MM45</t>
  </si>
  <si>
    <t>MM60</t>
  </si>
  <si>
    <t>MARTELLA</t>
  </si>
  <si>
    <t>TIVOLI MARATHON</t>
  </si>
  <si>
    <t>GIANLUCA</t>
  </si>
  <si>
    <t>MM65</t>
  </si>
  <si>
    <t>MF40</t>
  </si>
  <si>
    <t>UISP ROMA</t>
  </si>
  <si>
    <t>LINO</t>
  </si>
  <si>
    <t>ARMANDO</t>
  </si>
  <si>
    <t>MM70</t>
  </si>
  <si>
    <t>LATTANZI</t>
  </si>
  <si>
    <t>MARIO</t>
  </si>
  <si>
    <t>SANDRO</t>
  </si>
  <si>
    <t>MM75</t>
  </si>
  <si>
    <t>DARIO</t>
  </si>
  <si>
    <t>ANGELINI</t>
  </si>
  <si>
    <t>A.S.D. PODISTICA SOLIDARIETA'</t>
  </si>
  <si>
    <t>TOP RUNNERS CASTELLI ROMANI</t>
  </si>
  <si>
    <t>ARDUINO</t>
  </si>
  <si>
    <t>EMANUELE</t>
  </si>
  <si>
    <t>MIRKO</t>
  </si>
  <si>
    <t>A.S.D. FREE RUNNERS</t>
  </si>
  <si>
    <t>PIERO</t>
  </si>
  <si>
    <t>MASELLA</t>
  </si>
  <si>
    <t>RENATO</t>
  </si>
  <si>
    <t>SIMONE</t>
  </si>
  <si>
    <t>G.S. BANCARI ROMANI</t>
  </si>
  <si>
    <t>SIMONA</t>
  </si>
  <si>
    <t>GIORGI</t>
  </si>
  <si>
    <t>MARCHETTI</t>
  </si>
  <si>
    <t>G.S. CAT SPORT ROMA</t>
  </si>
  <si>
    <t>A.S.D. MES COLLEFERRO</t>
  </si>
  <si>
    <t>GUGLIELMI</t>
  </si>
  <si>
    <t>PIERINO</t>
  </si>
  <si>
    <t>NAIMO</t>
  </si>
  <si>
    <t>DESSI'</t>
  </si>
  <si>
    <t>AM</t>
  </si>
  <si>
    <t>COLLEFERRO ATLETICA</t>
  </si>
  <si>
    <t>P/M</t>
  </si>
  <si>
    <t>EMILIANO</t>
  </si>
  <si>
    <t>J/M</t>
  </si>
  <si>
    <t>VINCI</t>
  </si>
  <si>
    <t>VALERI</t>
  </si>
  <si>
    <t>MAGRINI</t>
  </si>
  <si>
    <t>CHIALASTRI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</si>
</sst>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17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b/>
      <i/>
      <sz val="10"/>
      <color indexed="9"/>
      <name val="Verdana"/>
      <family val="2"/>
    </font>
    <font>
      <i/>
      <sz val="10"/>
      <color indexed="8"/>
      <name val="Arial"/>
      <family val="2"/>
    </font>
    <font>
      <b/>
      <sz val="18"/>
      <name val="Lucida Handwriting"/>
      <family val="4"/>
    </font>
    <font>
      <b/>
      <sz val="10"/>
      <name val="Lucida Handwriting"/>
      <family val="4"/>
    </font>
    <font>
      <sz val="8"/>
      <name val="Tahoma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vertical="center"/>
    </xf>
    <xf numFmtId="165" fontId="7" fillId="0" borderId="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vertical="center"/>
    </xf>
    <xf numFmtId="165" fontId="7" fillId="0" borderId="4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7" fillId="0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vertical="center"/>
    </xf>
    <xf numFmtId="1" fontId="5" fillId="3" borderId="6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/>
    </xf>
    <xf numFmtId="0" fontId="7" fillId="0" borderId="4" xfId="0" applyNumberFormat="1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vertical="center"/>
    </xf>
    <xf numFmtId="165" fontId="9" fillId="4" borderId="4" xfId="0" applyNumberFormat="1" applyFont="1" applyFill="1" applyBorder="1" applyAlignment="1">
      <alignment horizontal="center" vertical="center"/>
    </xf>
    <xf numFmtId="0" fontId="9" fillId="4" borderId="4" xfId="0" applyNumberFormat="1" applyFont="1" applyFill="1" applyBorder="1" applyAlignment="1">
      <alignment horizontal="center" vertical="center"/>
    </xf>
    <xf numFmtId="21" fontId="7" fillId="0" borderId="3" xfId="0" applyNumberFormat="1" applyFont="1" applyFill="1" applyBorder="1" applyAlignment="1">
      <alignment horizontal="center" vertical="center"/>
    </xf>
    <xf numFmtId="21" fontId="7" fillId="0" borderId="4" xfId="0" applyNumberFormat="1" applyFont="1" applyFill="1" applyBorder="1" applyAlignment="1">
      <alignment horizontal="center" vertical="center"/>
    </xf>
    <xf numFmtId="21" fontId="9" fillId="4" borderId="4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/>
    </xf>
    <xf numFmtId="21" fontId="9" fillId="4" borderId="5" xfId="0" applyNumberFormat="1" applyFont="1" applyFill="1" applyBorder="1" applyAlignment="1">
      <alignment horizontal="center" vertical="center"/>
    </xf>
    <xf numFmtId="165" fontId="9" fillId="4" borderId="5" xfId="0" applyNumberFormat="1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center" vertical="center"/>
    </xf>
    <xf numFmtId="49" fontId="7" fillId="0" borderId="3" xfId="0" applyNumberFormat="1" applyFont="1" applyFill="1" applyBorder="1" applyAlignment="1">
      <alignment vertical="center"/>
    </xf>
    <xf numFmtId="49" fontId="7" fillId="0" borderId="3" xfId="0" applyNumberFormat="1" applyFont="1" applyFill="1" applyBorder="1" applyAlignment="1">
      <alignment horizontal="center" vertical="center"/>
    </xf>
    <xf numFmtId="49" fontId="7" fillId="0" borderId="4" xfId="0" applyNumberFormat="1" applyFont="1" applyFill="1" applyBorder="1" applyAlignment="1">
      <alignment vertical="center"/>
    </xf>
    <xf numFmtId="49" fontId="7" fillId="0" borderId="4" xfId="0" applyNumberFormat="1" applyFont="1" applyFill="1" applyBorder="1" applyAlignment="1">
      <alignment horizontal="center" vertical="center"/>
    </xf>
    <xf numFmtId="49" fontId="9" fillId="4" borderId="4" xfId="0" applyNumberFormat="1" applyFont="1" applyFill="1" applyBorder="1" applyAlignment="1">
      <alignment vertical="center"/>
    </xf>
    <xf numFmtId="49" fontId="9" fillId="4" borderId="4" xfId="0" applyNumberFormat="1" applyFont="1" applyFill="1" applyBorder="1" applyAlignment="1">
      <alignment horizontal="center" vertical="center"/>
    </xf>
    <xf numFmtId="49" fontId="9" fillId="4" borderId="5" xfId="0" applyNumberFormat="1" applyFont="1" applyFill="1" applyBorder="1" applyAlignment="1">
      <alignment vertical="center"/>
    </xf>
    <xf numFmtId="49" fontId="9" fillId="4" borderId="5" xfId="0" applyNumberFormat="1" applyFont="1" applyFill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2" customWidth="1"/>
    <col min="7" max="9" width="10.7109375" style="1" customWidth="1"/>
  </cols>
  <sheetData>
    <row r="1" spans="1:9" ht="45" customHeight="1">
      <c r="A1" s="31" t="s">
        <v>42</v>
      </c>
      <c r="B1" s="31"/>
      <c r="C1" s="31"/>
      <c r="D1" s="31"/>
      <c r="E1" s="31"/>
      <c r="F1" s="31"/>
      <c r="G1" s="31"/>
      <c r="H1" s="31"/>
      <c r="I1" s="31"/>
    </row>
    <row r="2" spans="1:9" ht="24" customHeight="1">
      <c r="A2" s="32" t="s">
        <v>43</v>
      </c>
      <c r="B2" s="32"/>
      <c r="C2" s="32"/>
      <c r="D2" s="32"/>
      <c r="E2" s="32"/>
      <c r="F2" s="32"/>
      <c r="G2" s="32"/>
      <c r="H2" s="32"/>
      <c r="I2" s="32"/>
    </row>
    <row r="3" spans="1:9" ht="24" customHeight="1">
      <c r="A3" s="33" t="s">
        <v>41</v>
      </c>
      <c r="B3" s="33"/>
      <c r="C3" s="33"/>
      <c r="D3" s="33"/>
      <c r="E3" s="33"/>
      <c r="F3" s="33"/>
      <c r="G3" s="33"/>
      <c r="H3" s="3" t="s">
        <v>45</v>
      </c>
      <c r="I3" s="4">
        <v>10</v>
      </c>
    </row>
    <row r="4" spans="1:9" ht="37.5" customHeight="1">
      <c r="A4" s="5" t="s">
        <v>46</v>
      </c>
      <c r="B4" s="6" t="s">
        <v>47</v>
      </c>
      <c r="C4" s="7" t="s">
        <v>48</v>
      </c>
      <c r="D4" s="7" t="s">
        <v>49</v>
      </c>
      <c r="E4" s="8" t="s">
        <v>50</v>
      </c>
      <c r="F4" s="7" t="s">
        <v>51</v>
      </c>
      <c r="G4" s="7" t="s">
        <v>52</v>
      </c>
      <c r="H4" s="9" t="s">
        <v>53</v>
      </c>
      <c r="I4" s="9" t="s">
        <v>54</v>
      </c>
    </row>
    <row r="5" spans="1:9" s="13" customFormat="1" ht="15" customHeight="1">
      <c r="A5" s="10">
        <v>1</v>
      </c>
      <c r="B5" s="40" t="s">
        <v>7</v>
      </c>
      <c r="C5" s="40" t="s">
        <v>59</v>
      </c>
      <c r="D5" s="41" t="s">
        <v>74</v>
      </c>
      <c r="E5" s="40" t="s">
        <v>8</v>
      </c>
      <c r="F5" s="28">
        <v>0.025185185185185185</v>
      </c>
      <c r="G5" s="10" t="str">
        <f aca="true" t="shared" si="0" ref="G5:G49">TEXT(INT((HOUR(F5)*3600+MINUTE(F5)*60+SECOND(F5))/$I$3/60),"0")&amp;"."&amp;TEXT(MOD((HOUR(F5)*3600+MINUTE(F5)*60+SECOND(F5))/$I$3,60),"00")&amp;"/km"</f>
        <v>3.38/km</v>
      </c>
      <c r="H5" s="12">
        <f aca="true" t="shared" si="1" ref="H5:H28">F5-$F$5</f>
        <v>0</v>
      </c>
      <c r="I5" s="12">
        <f>F5-INDEX($F$5:$F$83,MATCH(D5,$D$5:$D$83,0))</f>
        <v>0</v>
      </c>
    </row>
    <row r="6" spans="1:9" s="13" customFormat="1" ht="15" customHeight="1">
      <c r="A6" s="14">
        <v>2</v>
      </c>
      <c r="B6" s="42" t="s">
        <v>78</v>
      </c>
      <c r="C6" s="42" t="s">
        <v>2</v>
      </c>
      <c r="D6" s="43" t="s">
        <v>73</v>
      </c>
      <c r="E6" s="42" t="s">
        <v>3</v>
      </c>
      <c r="F6" s="29">
        <v>0.025578703703703704</v>
      </c>
      <c r="G6" s="14" t="str">
        <f t="shared" si="0"/>
        <v>3.41/km</v>
      </c>
      <c r="H6" s="16">
        <f t="shared" si="1"/>
        <v>0.00039351851851851874</v>
      </c>
      <c r="I6" s="16">
        <f>F6-INDEX($F$5:$F$83,MATCH(D6,$D$5:$D$83,0))</f>
        <v>0</v>
      </c>
    </row>
    <row r="7" spans="1:9" s="13" customFormat="1" ht="15" customHeight="1">
      <c r="A7" s="14">
        <v>3</v>
      </c>
      <c r="B7" s="42" t="s">
        <v>9</v>
      </c>
      <c r="C7" s="42" t="s">
        <v>99</v>
      </c>
      <c r="D7" s="43" t="s">
        <v>120</v>
      </c>
      <c r="E7" s="42" t="s">
        <v>10</v>
      </c>
      <c r="F7" s="29">
        <v>0.026122685185185183</v>
      </c>
      <c r="G7" s="14" t="str">
        <f t="shared" si="0"/>
        <v>3.46/km</v>
      </c>
      <c r="H7" s="16">
        <f t="shared" si="1"/>
        <v>0.0009374999999999974</v>
      </c>
      <c r="I7" s="16">
        <f>F7-INDEX($F$5:$F$83,MATCH(D7,$D$5:$D$83,0))</f>
        <v>0</v>
      </c>
    </row>
    <row r="8" spans="1:9" s="13" customFormat="1" ht="15" customHeight="1">
      <c r="A8" s="24">
        <v>4</v>
      </c>
      <c r="B8" s="44" t="s">
        <v>11</v>
      </c>
      <c r="C8" s="44" t="s">
        <v>119</v>
      </c>
      <c r="D8" s="45" t="s">
        <v>116</v>
      </c>
      <c r="E8" s="44" t="s">
        <v>96</v>
      </c>
      <c r="F8" s="30">
        <v>0.026782407407407408</v>
      </c>
      <c r="G8" s="24" t="str">
        <f t="shared" si="0"/>
        <v>3.51/km</v>
      </c>
      <c r="H8" s="26">
        <f t="shared" si="1"/>
        <v>0.001597222222222222</v>
      </c>
      <c r="I8" s="26">
        <f>F8-INDEX($F$5:$F$83,MATCH(D8,$D$5:$D$83,0))</f>
        <v>0</v>
      </c>
    </row>
    <row r="9" spans="1:9" s="13" customFormat="1" ht="15" customHeight="1">
      <c r="A9" s="14">
        <v>5</v>
      </c>
      <c r="B9" s="42" t="s">
        <v>6</v>
      </c>
      <c r="C9" s="42" t="s">
        <v>65</v>
      </c>
      <c r="D9" s="43" t="s">
        <v>76</v>
      </c>
      <c r="E9" s="42" t="s">
        <v>86</v>
      </c>
      <c r="F9" s="29">
        <v>0.0275</v>
      </c>
      <c r="G9" s="14" t="str">
        <f t="shared" si="0"/>
        <v>3.58/km</v>
      </c>
      <c r="H9" s="16">
        <f t="shared" si="1"/>
        <v>0.0023148148148148147</v>
      </c>
      <c r="I9" s="16">
        <f>F9-INDEX($F$5:$F$83,MATCH(D9,$D$5:$D$83,0))</f>
        <v>0</v>
      </c>
    </row>
    <row r="10" spans="1:9" s="13" customFormat="1" ht="15" customHeight="1">
      <c r="A10" s="14">
        <v>6</v>
      </c>
      <c r="B10" s="42" t="s">
        <v>4</v>
      </c>
      <c r="C10" s="42" t="s">
        <v>64</v>
      </c>
      <c r="D10" s="43" t="s">
        <v>76</v>
      </c>
      <c r="E10" s="42" t="s">
        <v>101</v>
      </c>
      <c r="F10" s="29">
        <v>0.027685185185185188</v>
      </c>
      <c r="G10" s="14" t="str">
        <f t="shared" si="0"/>
        <v>3.59/km</v>
      </c>
      <c r="H10" s="16">
        <f t="shared" si="1"/>
        <v>0.0025000000000000022</v>
      </c>
      <c r="I10" s="16">
        <f>F10-INDEX($F$5:$F$83,MATCH(D10,$D$5:$D$83,0))</f>
        <v>0.00018518518518518753</v>
      </c>
    </row>
    <row r="11" spans="1:9" s="13" customFormat="1" ht="15" customHeight="1">
      <c r="A11" s="14">
        <v>7</v>
      </c>
      <c r="B11" s="42" t="s">
        <v>12</v>
      </c>
      <c r="C11" s="42" t="s">
        <v>88</v>
      </c>
      <c r="D11" s="43" t="s">
        <v>77</v>
      </c>
      <c r="E11" s="42" t="s">
        <v>8</v>
      </c>
      <c r="F11" s="29">
        <v>0.02770833333333333</v>
      </c>
      <c r="G11" s="14" t="str">
        <f t="shared" si="0"/>
        <v>3.59/km</v>
      </c>
      <c r="H11" s="16">
        <f t="shared" si="1"/>
        <v>0.002523148148148146</v>
      </c>
      <c r="I11" s="16">
        <f>F11-INDEX($F$5:$F$83,MATCH(D11,$D$5:$D$83,0))</f>
        <v>0</v>
      </c>
    </row>
    <row r="12" spans="1:9" s="13" customFormat="1" ht="15" customHeight="1">
      <c r="A12" s="14">
        <v>8</v>
      </c>
      <c r="B12" s="42" t="s">
        <v>13</v>
      </c>
      <c r="C12" s="42" t="s">
        <v>91</v>
      </c>
      <c r="D12" s="43" t="s">
        <v>80</v>
      </c>
      <c r="E12" s="42" t="s">
        <v>8</v>
      </c>
      <c r="F12" s="29">
        <v>0.027789351851851853</v>
      </c>
      <c r="G12" s="14" t="str">
        <f t="shared" si="0"/>
        <v>4.00/km</v>
      </c>
      <c r="H12" s="16">
        <f t="shared" si="1"/>
        <v>0.002604166666666668</v>
      </c>
      <c r="I12" s="16">
        <f>F12-INDEX($F$5:$F$83,MATCH(D12,$D$5:$D$83,0))</f>
        <v>0</v>
      </c>
    </row>
    <row r="13" spans="1:9" s="13" customFormat="1" ht="15" customHeight="1">
      <c r="A13" s="14">
        <v>9</v>
      </c>
      <c r="B13" s="42" t="s">
        <v>81</v>
      </c>
      <c r="C13" s="42" t="s">
        <v>64</v>
      </c>
      <c r="D13" s="43" t="s">
        <v>79</v>
      </c>
      <c r="E13" s="42" t="s">
        <v>82</v>
      </c>
      <c r="F13" s="29">
        <v>0.027800925925925923</v>
      </c>
      <c r="G13" s="14" t="str">
        <f t="shared" si="0"/>
        <v>4.00/km</v>
      </c>
      <c r="H13" s="16">
        <f t="shared" si="1"/>
        <v>0.002615740740740738</v>
      </c>
      <c r="I13" s="16">
        <f>F13-INDEX($F$5:$F$83,MATCH(D13,$D$5:$D$83,0))</f>
        <v>0</v>
      </c>
    </row>
    <row r="14" spans="1:9" s="13" customFormat="1" ht="15" customHeight="1">
      <c r="A14" s="14">
        <v>10</v>
      </c>
      <c r="B14" s="42" t="s">
        <v>14</v>
      </c>
      <c r="C14" s="42" t="s">
        <v>100</v>
      </c>
      <c r="D14" s="43" t="s">
        <v>118</v>
      </c>
      <c r="E14" s="42" t="s">
        <v>15</v>
      </c>
      <c r="F14" s="29">
        <v>0.02832175925925926</v>
      </c>
      <c r="G14" s="14" t="str">
        <f t="shared" si="0"/>
        <v>4.05/km</v>
      </c>
      <c r="H14" s="16">
        <f t="shared" si="1"/>
        <v>0.003136574074074073</v>
      </c>
      <c r="I14" s="16">
        <f>F14-INDEX($F$5:$F$83,MATCH(D14,$D$5:$D$83,0))</f>
        <v>0</v>
      </c>
    </row>
    <row r="15" spans="1:9" s="13" customFormat="1" ht="15" customHeight="1">
      <c r="A15" s="14">
        <v>11</v>
      </c>
      <c r="B15" s="42" t="s">
        <v>121</v>
      </c>
      <c r="C15" s="42" t="s">
        <v>64</v>
      </c>
      <c r="D15" s="43" t="s">
        <v>76</v>
      </c>
      <c r="E15" s="42" t="s">
        <v>16</v>
      </c>
      <c r="F15" s="29">
        <v>0.028692129629629633</v>
      </c>
      <c r="G15" s="14" t="str">
        <f t="shared" si="0"/>
        <v>4.08/km</v>
      </c>
      <c r="H15" s="16">
        <f t="shared" si="1"/>
        <v>0.003506944444444448</v>
      </c>
      <c r="I15" s="16">
        <f>F15-INDEX($F$5:$F$83,MATCH(D15,$D$5:$D$83,0))</f>
        <v>0.0011921296296296333</v>
      </c>
    </row>
    <row r="16" spans="1:9" s="13" customFormat="1" ht="15" customHeight="1">
      <c r="A16" s="14">
        <v>12</v>
      </c>
      <c r="B16" s="42" t="s">
        <v>103</v>
      </c>
      <c r="C16" s="42" t="s">
        <v>67</v>
      </c>
      <c r="D16" s="43" t="s">
        <v>76</v>
      </c>
      <c r="E16" s="42" t="s">
        <v>111</v>
      </c>
      <c r="F16" s="29">
        <v>0.028958333333333336</v>
      </c>
      <c r="G16" s="14" t="str">
        <f t="shared" si="0"/>
        <v>4.10/km</v>
      </c>
      <c r="H16" s="16">
        <f t="shared" si="1"/>
        <v>0.0037731481481481505</v>
      </c>
      <c r="I16" s="16">
        <f>F16-INDEX($F$5:$F$83,MATCH(D16,$D$5:$D$83,0))</f>
        <v>0.0014583333333333358</v>
      </c>
    </row>
    <row r="17" spans="1:9" s="13" customFormat="1" ht="15" customHeight="1">
      <c r="A17" s="14">
        <v>13</v>
      </c>
      <c r="B17" s="42" t="s">
        <v>17</v>
      </c>
      <c r="C17" s="42" t="s">
        <v>65</v>
      </c>
      <c r="D17" s="43" t="s">
        <v>74</v>
      </c>
      <c r="E17" s="42" t="s">
        <v>18</v>
      </c>
      <c r="F17" s="29">
        <v>0.029479166666666667</v>
      </c>
      <c r="G17" s="14" t="str">
        <f t="shared" si="0"/>
        <v>4.15/km</v>
      </c>
      <c r="H17" s="16">
        <f t="shared" si="1"/>
        <v>0.004293981481481482</v>
      </c>
      <c r="I17" s="16">
        <f>F17-INDEX($F$5:$F$83,MATCH(D17,$D$5:$D$83,0))</f>
        <v>0.004293981481481482</v>
      </c>
    </row>
    <row r="18" spans="1:9" s="13" customFormat="1" ht="15" customHeight="1">
      <c r="A18" s="14">
        <v>14</v>
      </c>
      <c r="B18" s="42" t="s">
        <v>123</v>
      </c>
      <c r="C18" s="42" t="s">
        <v>107</v>
      </c>
      <c r="D18" s="43" t="s">
        <v>85</v>
      </c>
      <c r="E18" s="42" t="s">
        <v>16</v>
      </c>
      <c r="F18" s="29">
        <v>0.02960648148148148</v>
      </c>
      <c r="G18" s="14" t="str">
        <f t="shared" si="0"/>
        <v>4.16/km</v>
      </c>
      <c r="H18" s="16">
        <f t="shared" si="1"/>
        <v>0.004421296296296295</v>
      </c>
      <c r="I18" s="16">
        <f>F18-INDEX($F$5:$F$83,MATCH(D18,$D$5:$D$83,0))</f>
        <v>0</v>
      </c>
    </row>
    <row r="19" spans="1:9" s="13" customFormat="1" ht="15" customHeight="1">
      <c r="A19" s="14">
        <v>15</v>
      </c>
      <c r="B19" s="42" t="s">
        <v>19</v>
      </c>
      <c r="C19" s="42" t="s">
        <v>63</v>
      </c>
      <c r="D19" s="43" t="s">
        <v>73</v>
      </c>
      <c r="E19" s="42" t="s">
        <v>16</v>
      </c>
      <c r="F19" s="29">
        <v>0.030625</v>
      </c>
      <c r="G19" s="14" t="str">
        <f t="shared" si="0"/>
        <v>4.25/km</v>
      </c>
      <c r="H19" s="16">
        <f t="shared" si="1"/>
        <v>0.005439814814814814</v>
      </c>
      <c r="I19" s="16">
        <f>F19-INDEX($F$5:$F$83,MATCH(D19,$D$5:$D$83,0))</f>
        <v>0.005046296296296295</v>
      </c>
    </row>
    <row r="20" spans="1:9" s="13" customFormat="1" ht="15" customHeight="1">
      <c r="A20" s="14">
        <v>16</v>
      </c>
      <c r="B20" s="42" t="s">
        <v>20</v>
      </c>
      <c r="C20" s="42" t="s">
        <v>62</v>
      </c>
      <c r="D20" s="43" t="s">
        <v>79</v>
      </c>
      <c r="E20" s="42" t="s">
        <v>97</v>
      </c>
      <c r="F20" s="29">
        <v>0.030925925925925926</v>
      </c>
      <c r="G20" s="14" t="str">
        <f t="shared" si="0"/>
        <v>4.27/km</v>
      </c>
      <c r="H20" s="16">
        <f t="shared" si="1"/>
        <v>0.005740740740740741</v>
      </c>
      <c r="I20" s="16">
        <f>F20-INDEX($F$5:$F$83,MATCH(D20,$D$5:$D$83,0))</f>
        <v>0.0031250000000000028</v>
      </c>
    </row>
    <row r="21" spans="1:9" s="13" customFormat="1" ht="15" customHeight="1">
      <c r="A21" s="14">
        <v>17</v>
      </c>
      <c r="B21" s="42" t="s">
        <v>122</v>
      </c>
      <c r="C21" s="42" t="s">
        <v>68</v>
      </c>
      <c r="D21" s="43" t="s">
        <v>80</v>
      </c>
      <c r="E21" s="42" t="s">
        <v>101</v>
      </c>
      <c r="F21" s="29">
        <v>0.031064814814814812</v>
      </c>
      <c r="G21" s="14" t="str">
        <f t="shared" si="0"/>
        <v>4.28/km</v>
      </c>
      <c r="H21" s="16">
        <f t="shared" si="1"/>
        <v>0.005879629629629627</v>
      </c>
      <c r="I21" s="16">
        <f>F21-INDEX($F$5:$F$83,MATCH(D21,$D$5:$D$83,0))</f>
        <v>0.003275462962962959</v>
      </c>
    </row>
    <row r="22" spans="1:9" s="13" customFormat="1" ht="15" customHeight="1">
      <c r="A22" s="14">
        <v>18</v>
      </c>
      <c r="B22" s="42" t="s">
        <v>21</v>
      </c>
      <c r="C22" s="42" t="s">
        <v>71</v>
      </c>
      <c r="D22" s="43" t="s">
        <v>89</v>
      </c>
      <c r="E22" s="42" t="s">
        <v>111</v>
      </c>
      <c r="F22" s="29">
        <v>0.03108796296296296</v>
      </c>
      <c r="G22" s="14" t="str">
        <f t="shared" si="0"/>
        <v>4.29/km</v>
      </c>
      <c r="H22" s="16">
        <f t="shared" si="1"/>
        <v>0.005902777777777774</v>
      </c>
      <c r="I22" s="16">
        <f>F22-INDEX($F$5:$F$83,MATCH(D22,$D$5:$D$83,0))</f>
        <v>0</v>
      </c>
    </row>
    <row r="23" spans="1:9" s="13" customFormat="1" ht="15" customHeight="1">
      <c r="A23" s="14">
        <v>19</v>
      </c>
      <c r="B23" s="42" t="s">
        <v>22</v>
      </c>
      <c r="C23" s="42" t="s">
        <v>92</v>
      </c>
      <c r="D23" s="43" t="s">
        <v>84</v>
      </c>
      <c r="E23" s="42" t="s">
        <v>117</v>
      </c>
      <c r="F23" s="29">
        <v>0.03125</v>
      </c>
      <c r="G23" s="14" t="str">
        <f t="shared" si="0"/>
        <v>4.30/km</v>
      </c>
      <c r="H23" s="16">
        <f t="shared" si="1"/>
        <v>0.0060648148148148145</v>
      </c>
      <c r="I23" s="16">
        <f>F23-INDEX($F$5:$F$83,MATCH(D23,$D$5:$D$83,0))</f>
        <v>0</v>
      </c>
    </row>
    <row r="24" spans="1:9" s="13" customFormat="1" ht="15" customHeight="1">
      <c r="A24" s="14">
        <v>20</v>
      </c>
      <c r="B24" s="42" t="s">
        <v>23</v>
      </c>
      <c r="C24" s="42" t="s">
        <v>24</v>
      </c>
      <c r="D24" s="43" t="s">
        <v>76</v>
      </c>
      <c r="E24" s="42" t="s">
        <v>16</v>
      </c>
      <c r="F24" s="29">
        <v>0.03131944444444445</v>
      </c>
      <c r="G24" s="14" t="str">
        <f t="shared" si="0"/>
        <v>4.31/km</v>
      </c>
      <c r="H24" s="16">
        <f t="shared" si="1"/>
        <v>0.006134259259259263</v>
      </c>
      <c r="I24" s="16">
        <f>F24-INDEX($F$5:$F$83,MATCH(D24,$D$5:$D$83,0))</f>
        <v>0.0038194444444444482</v>
      </c>
    </row>
    <row r="25" spans="1:9" s="13" customFormat="1" ht="15" customHeight="1">
      <c r="A25" s="14">
        <v>21</v>
      </c>
      <c r="B25" s="42" t="s">
        <v>25</v>
      </c>
      <c r="C25" s="42" t="s">
        <v>64</v>
      </c>
      <c r="D25" s="43" t="s">
        <v>74</v>
      </c>
      <c r="E25" s="42" t="s">
        <v>16</v>
      </c>
      <c r="F25" s="29">
        <v>0.03142361111111111</v>
      </c>
      <c r="G25" s="14" t="str">
        <f t="shared" si="0"/>
        <v>4.32/km</v>
      </c>
      <c r="H25" s="16">
        <f t="shared" si="1"/>
        <v>0.006238425925925925</v>
      </c>
      <c r="I25" s="16">
        <f>F25-INDEX($F$5:$F$83,MATCH(D25,$D$5:$D$83,0))</f>
        <v>0.006238425925925925</v>
      </c>
    </row>
    <row r="26" spans="1:9" s="13" customFormat="1" ht="15" customHeight="1">
      <c r="A26" s="14">
        <v>22</v>
      </c>
      <c r="B26" s="42" t="s">
        <v>26</v>
      </c>
      <c r="C26" s="42" t="s">
        <v>59</v>
      </c>
      <c r="D26" s="43" t="s">
        <v>74</v>
      </c>
      <c r="E26" s="42" t="s">
        <v>16</v>
      </c>
      <c r="F26" s="29">
        <v>0.03200231481481482</v>
      </c>
      <c r="G26" s="14" t="str">
        <f t="shared" si="0"/>
        <v>4.37/km</v>
      </c>
      <c r="H26" s="16">
        <f t="shared" si="1"/>
        <v>0.006817129629629631</v>
      </c>
      <c r="I26" s="16">
        <f>F26-INDEX($F$5:$F$83,MATCH(D26,$D$5:$D$83,0))</f>
        <v>0.006817129629629631</v>
      </c>
    </row>
    <row r="27" spans="1:9" s="13" customFormat="1" ht="15" customHeight="1">
      <c r="A27" s="14">
        <v>23</v>
      </c>
      <c r="B27" s="42" t="s">
        <v>27</v>
      </c>
      <c r="C27" s="42" t="s">
        <v>83</v>
      </c>
      <c r="D27" s="43" t="s">
        <v>74</v>
      </c>
      <c r="E27" s="42" t="s">
        <v>111</v>
      </c>
      <c r="F27" s="29">
        <v>0.03221064814814815</v>
      </c>
      <c r="G27" s="14" t="str">
        <f t="shared" si="0"/>
        <v>4.38/km</v>
      </c>
      <c r="H27" s="16">
        <f t="shared" si="1"/>
        <v>0.0070254629629629625</v>
      </c>
      <c r="I27" s="16">
        <f>F27-INDEX($F$5:$F$83,MATCH(D27,$D$5:$D$83,0))</f>
        <v>0.0070254629629629625</v>
      </c>
    </row>
    <row r="28" spans="1:9" s="17" customFormat="1" ht="15" customHeight="1">
      <c r="A28" s="14">
        <v>24</v>
      </c>
      <c r="B28" s="42" t="s">
        <v>75</v>
      </c>
      <c r="C28" s="42" t="s">
        <v>94</v>
      </c>
      <c r="D28" s="43" t="s">
        <v>74</v>
      </c>
      <c r="E28" s="42" t="s">
        <v>106</v>
      </c>
      <c r="F28" s="29">
        <v>0.03231481481481482</v>
      </c>
      <c r="G28" s="14" t="str">
        <f t="shared" si="0"/>
        <v>4.39/km</v>
      </c>
      <c r="H28" s="16">
        <f t="shared" si="1"/>
        <v>0.007129629629629632</v>
      </c>
      <c r="I28" s="16">
        <f>F28-INDEX($F$5:$F$83,MATCH(D28,$D$5:$D$83,0))</f>
        <v>0.007129629629629632</v>
      </c>
    </row>
    <row r="29" spans="1:9" ht="15" customHeight="1">
      <c r="A29" s="14">
        <v>25</v>
      </c>
      <c r="B29" s="42" t="s">
        <v>108</v>
      </c>
      <c r="C29" s="42" t="s">
        <v>98</v>
      </c>
      <c r="D29" s="43" t="s">
        <v>77</v>
      </c>
      <c r="E29" s="42" t="s">
        <v>16</v>
      </c>
      <c r="F29" s="29">
        <v>0.03239583333333333</v>
      </c>
      <c r="G29" s="14" t="str">
        <f t="shared" si="0"/>
        <v>4.40/km</v>
      </c>
      <c r="H29" s="16">
        <f aca="true" t="shared" si="2" ref="H29:H49">F29-$F$5</f>
        <v>0.007210648148148147</v>
      </c>
      <c r="I29" s="16">
        <f>F29-INDEX($F$5:$F$83,MATCH(D29,$D$5:$D$83,0))</f>
        <v>0.004687500000000001</v>
      </c>
    </row>
    <row r="30" spans="1:9" ht="15" customHeight="1">
      <c r="A30" s="14">
        <v>26</v>
      </c>
      <c r="B30" s="42" t="s">
        <v>0</v>
      </c>
      <c r="C30" s="42" t="s">
        <v>70</v>
      </c>
      <c r="D30" s="43" t="s">
        <v>73</v>
      </c>
      <c r="E30" s="42" t="s">
        <v>111</v>
      </c>
      <c r="F30" s="29">
        <v>0.03246527777777778</v>
      </c>
      <c r="G30" s="14" t="str">
        <f t="shared" si="0"/>
        <v>4.41/km</v>
      </c>
      <c r="H30" s="16">
        <f t="shared" si="2"/>
        <v>0.007280092592592595</v>
      </c>
      <c r="I30" s="16">
        <f>F30-INDEX($F$5:$F$83,MATCH(D30,$D$5:$D$83,0))</f>
        <v>0.006886574074074076</v>
      </c>
    </row>
    <row r="31" spans="1:9" ht="15" customHeight="1">
      <c r="A31" s="14">
        <v>27</v>
      </c>
      <c r="B31" s="42" t="s">
        <v>28</v>
      </c>
      <c r="C31" s="42" t="s">
        <v>105</v>
      </c>
      <c r="D31" s="43" t="s">
        <v>73</v>
      </c>
      <c r="E31" s="42" t="s">
        <v>8</v>
      </c>
      <c r="F31" s="29">
        <v>0.03262731481481482</v>
      </c>
      <c r="G31" s="14" t="str">
        <f t="shared" si="0"/>
        <v>4.42/km</v>
      </c>
      <c r="H31" s="16">
        <f t="shared" si="2"/>
        <v>0.007442129629629632</v>
      </c>
      <c r="I31" s="16">
        <f>F31-INDEX($F$5:$F$83,MATCH(D31,$D$5:$D$83,0))</f>
        <v>0.007048611111111113</v>
      </c>
    </row>
    <row r="32" spans="1:9" ht="15" customHeight="1">
      <c r="A32" s="24">
        <v>28</v>
      </c>
      <c r="B32" s="44" t="s">
        <v>124</v>
      </c>
      <c r="C32" s="44" t="s">
        <v>55</v>
      </c>
      <c r="D32" s="45" t="s">
        <v>77</v>
      </c>
      <c r="E32" s="44" t="s">
        <v>96</v>
      </c>
      <c r="F32" s="30">
        <v>0.03263888888888889</v>
      </c>
      <c r="G32" s="24" t="str">
        <f t="shared" si="0"/>
        <v>4.42/km</v>
      </c>
      <c r="H32" s="26">
        <f t="shared" si="2"/>
        <v>0.0074537037037037054</v>
      </c>
      <c r="I32" s="26">
        <f>F32-INDEX($F$5:$F$83,MATCH(D32,$D$5:$D$83,0))</f>
        <v>0.0049305555555555595</v>
      </c>
    </row>
    <row r="33" spans="1:9" ht="15" customHeight="1">
      <c r="A33" s="14">
        <v>29</v>
      </c>
      <c r="B33" s="42" t="s">
        <v>29</v>
      </c>
      <c r="C33" s="42" t="s">
        <v>64</v>
      </c>
      <c r="D33" s="43" t="s">
        <v>77</v>
      </c>
      <c r="E33" s="42" t="s">
        <v>110</v>
      </c>
      <c r="F33" s="29">
        <v>0.03270833333333333</v>
      </c>
      <c r="G33" s="14" t="str">
        <f t="shared" si="0"/>
        <v>4.43/km</v>
      </c>
      <c r="H33" s="16">
        <f t="shared" si="2"/>
        <v>0.007523148148148147</v>
      </c>
      <c r="I33" s="16">
        <f>F33-INDEX($F$5:$F$83,MATCH(D33,$D$5:$D$83,0))</f>
        <v>0.005000000000000001</v>
      </c>
    </row>
    <row r="34" spans="1:9" ht="15" customHeight="1">
      <c r="A34" s="14">
        <v>30</v>
      </c>
      <c r="B34" s="42" t="s">
        <v>1</v>
      </c>
      <c r="C34" s="42" t="s">
        <v>61</v>
      </c>
      <c r="D34" s="43" t="s">
        <v>74</v>
      </c>
      <c r="E34" s="42" t="s">
        <v>111</v>
      </c>
      <c r="F34" s="29">
        <v>0.03400462962962963</v>
      </c>
      <c r="G34" s="14" t="str">
        <f t="shared" si="0"/>
        <v>4.54/km</v>
      </c>
      <c r="H34" s="16">
        <f t="shared" si="2"/>
        <v>0.008819444444444442</v>
      </c>
      <c r="I34" s="16">
        <f>F34-INDEX($F$5:$F$83,MATCH(D34,$D$5:$D$83,0))</f>
        <v>0.008819444444444442</v>
      </c>
    </row>
    <row r="35" spans="1:9" ht="15" customHeight="1">
      <c r="A35" s="14">
        <v>31</v>
      </c>
      <c r="B35" s="42" t="s">
        <v>30</v>
      </c>
      <c r="C35" s="42" t="s">
        <v>69</v>
      </c>
      <c r="D35" s="43" t="s">
        <v>77</v>
      </c>
      <c r="E35" s="42" t="s">
        <v>86</v>
      </c>
      <c r="F35" s="29">
        <v>0.03414351851851852</v>
      </c>
      <c r="G35" s="14" t="str">
        <f t="shared" si="0"/>
        <v>4.55/km</v>
      </c>
      <c r="H35" s="16">
        <f t="shared" si="2"/>
        <v>0.008958333333333332</v>
      </c>
      <c r="I35" s="16">
        <f>F35-INDEX($F$5:$F$83,MATCH(D35,$D$5:$D$83,0))</f>
        <v>0.006435185185185186</v>
      </c>
    </row>
    <row r="36" spans="1:9" ht="15" customHeight="1">
      <c r="A36" s="14">
        <v>32</v>
      </c>
      <c r="B36" s="42" t="s">
        <v>31</v>
      </c>
      <c r="C36" s="42" t="s">
        <v>60</v>
      </c>
      <c r="D36" s="43" t="s">
        <v>116</v>
      </c>
      <c r="E36" s="42" t="s">
        <v>16</v>
      </c>
      <c r="F36" s="29">
        <v>0.034212962962962966</v>
      </c>
      <c r="G36" s="14" t="str">
        <f t="shared" si="0"/>
        <v>4.56/km</v>
      </c>
      <c r="H36" s="16">
        <f t="shared" si="2"/>
        <v>0.00902777777777778</v>
      </c>
      <c r="I36" s="16">
        <f>F36-INDEX($F$5:$F$83,MATCH(D36,$D$5:$D$83,0))</f>
        <v>0.007430555555555558</v>
      </c>
    </row>
    <row r="37" spans="1:9" ht="15" customHeight="1">
      <c r="A37" s="14">
        <v>33</v>
      </c>
      <c r="B37" s="42" t="s">
        <v>32</v>
      </c>
      <c r="C37" s="42" t="s">
        <v>83</v>
      </c>
      <c r="D37" s="43" t="s">
        <v>74</v>
      </c>
      <c r="E37" s="42" t="s">
        <v>106</v>
      </c>
      <c r="F37" s="29">
        <v>0.03422453703703703</v>
      </c>
      <c r="G37" s="14" t="str">
        <f t="shared" si="0"/>
        <v>4.56/km</v>
      </c>
      <c r="H37" s="16">
        <f t="shared" si="2"/>
        <v>0.009039351851851847</v>
      </c>
      <c r="I37" s="16">
        <f>F37-INDEX($F$5:$F$83,MATCH(D37,$D$5:$D$83,0))</f>
        <v>0.009039351851851847</v>
      </c>
    </row>
    <row r="38" spans="1:9" ht="15" customHeight="1">
      <c r="A38" s="14">
        <v>34</v>
      </c>
      <c r="B38" s="42" t="s">
        <v>33</v>
      </c>
      <c r="C38" s="42" t="s">
        <v>57</v>
      </c>
      <c r="D38" s="43" t="s">
        <v>76</v>
      </c>
      <c r="E38" s="42" t="s">
        <v>8</v>
      </c>
      <c r="F38" s="29">
        <v>0.035451388888888886</v>
      </c>
      <c r="G38" s="14" t="str">
        <f t="shared" si="0"/>
        <v>5.06/km</v>
      </c>
      <c r="H38" s="16">
        <f t="shared" si="2"/>
        <v>0.010266203703703701</v>
      </c>
      <c r="I38" s="16">
        <f>F38-INDEX($F$5:$F$83,MATCH(D38,$D$5:$D$83,0))</f>
        <v>0.007951388888888886</v>
      </c>
    </row>
    <row r="39" spans="1:9" ht="15" customHeight="1">
      <c r="A39" s="14">
        <v>35</v>
      </c>
      <c r="B39" s="42" t="s">
        <v>90</v>
      </c>
      <c r="C39" s="42" t="s">
        <v>58</v>
      </c>
      <c r="D39" s="43" t="s">
        <v>84</v>
      </c>
      <c r="E39" s="42" t="s">
        <v>34</v>
      </c>
      <c r="F39" s="29">
        <v>0.035694444444444445</v>
      </c>
      <c r="G39" s="14" t="str">
        <f t="shared" si="0"/>
        <v>5.08/km</v>
      </c>
      <c r="H39" s="16">
        <f t="shared" si="2"/>
        <v>0.01050925925925926</v>
      </c>
      <c r="I39" s="16">
        <f>F39-INDEX($F$5:$F$83,MATCH(D39,$D$5:$D$83,0))</f>
        <v>0.004444444444444445</v>
      </c>
    </row>
    <row r="40" spans="1:9" ht="15" customHeight="1">
      <c r="A40" s="14">
        <v>36</v>
      </c>
      <c r="B40" s="42" t="s">
        <v>35</v>
      </c>
      <c r="C40" s="42" t="s">
        <v>104</v>
      </c>
      <c r="D40" s="43" t="s">
        <v>77</v>
      </c>
      <c r="E40" s="42" t="s">
        <v>97</v>
      </c>
      <c r="F40" s="29">
        <v>0.035740740740740747</v>
      </c>
      <c r="G40" s="14" t="str">
        <f t="shared" si="0"/>
        <v>5.09/km</v>
      </c>
      <c r="H40" s="16">
        <f t="shared" si="2"/>
        <v>0.010555555555555561</v>
      </c>
      <c r="I40" s="16">
        <f>F40-INDEX($F$5:$F$83,MATCH(D40,$D$5:$D$83,0))</f>
        <v>0.008032407407407415</v>
      </c>
    </row>
    <row r="41" spans="1:9" ht="15" customHeight="1">
      <c r="A41" s="14">
        <v>37</v>
      </c>
      <c r="B41" s="42" t="s">
        <v>5</v>
      </c>
      <c r="C41" s="42" t="s">
        <v>102</v>
      </c>
      <c r="D41" s="43" t="s">
        <v>77</v>
      </c>
      <c r="E41" s="42" t="s">
        <v>97</v>
      </c>
      <c r="F41" s="29">
        <v>0.035740740740740747</v>
      </c>
      <c r="G41" s="14" t="str">
        <f t="shared" si="0"/>
        <v>5.09/km</v>
      </c>
      <c r="H41" s="16">
        <f t="shared" si="2"/>
        <v>0.010555555555555561</v>
      </c>
      <c r="I41" s="16">
        <f>F41-INDEX($F$5:$F$83,MATCH(D41,$D$5:$D$83,0))</f>
        <v>0.008032407407407415</v>
      </c>
    </row>
    <row r="42" spans="1:9" ht="15" customHeight="1">
      <c r="A42" s="14">
        <v>38</v>
      </c>
      <c r="B42" s="42" t="s">
        <v>95</v>
      </c>
      <c r="C42" s="42" t="s">
        <v>87</v>
      </c>
      <c r="D42" s="43" t="s">
        <v>76</v>
      </c>
      <c r="E42" s="42" t="s">
        <v>111</v>
      </c>
      <c r="F42" s="29">
        <v>0.036944444444444446</v>
      </c>
      <c r="G42" s="14" t="str">
        <f t="shared" si="0"/>
        <v>5.19/km</v>
      </c>
      <c r="H42" s="16">
        <f t="shared" si="2"/>
        <v>0.011759259259259261</v>
      </c>
      <c r="I42" s="16">
        <f>F42-INDEX($F$5:$F$83,MATCH(D42,$D$5:$D$83,0))</f>
        <v>0.009444444444444446</v>
      </c>
    </row>
    <row r="43" spans="1:9" ht="15" customHeight="1">
      <c r="A43" s="14">
        <v>39</v>
      </c>
      <c r="B43" s="42" t="s">
        <v>109</v>
      </c>
      <c r="C43" s="42" t="s">
        <v>56</v>
      </c>
      <c r="D43" s="43" t="s">
        <v>116</v>
      </c>
      <c r="E43" s="42" t="s">
        <v>16</v>
      </c>
      <c r="F43" s="29">
        <v>0.0384375</v>
      </c>
      <c r="G43" s="14" t="str">
        <f t="shared" si="0"/>
        <v>5.32/km</v>
      </c>
      <c r="H43" s="16">
        <f t="shared" si="2"/>
        <v>0.013252314814814814</v>
      </c>
      <c r="I43" s="16">
        <f>F43-INDEX($F$5:$F$83,MATCH(D43,$D$5:$D$83,0))</f>
        <v>0.011655092592592592</v>
      </c>
    </row>
    <row r="44" spans="1:9" ht="15" customHeight="1">
      <c r="A44" s="14">
        <v>40</v>
      </c>
      <c r="B44" s="42" t="s">
        <v>36</v>
      </c>
      <c r="C44" s="42" t="s">
        <v>66</v>
      </c>
      <c r="D44" s="43" t="s">
        <v>89</v>
      </c>
      <c r="E44" s="42" t="s">
        <v>37</v>
      </c>
      <c r="F44" s="29">
        <v>0.038622685185185184</v>
      </c>
      <c r="G44" s="14" t="str">
        <f t="shared" si="0"/>
        <v>5.34/km</v>
      </c>
      <c r="H44" s="16">
        <f t="shared" si="2"/>
        <v>0.013437499999999998</v>
      </c>
      <c r="I44" s="16">
        <f>F44-INDEX($F$5:$F$83,MATCH(D44,$D$5:$D$83,0))</f>
        <v>0.007534722222222224</v>
      </c>
    </row>
    <row r="45" spans="1:9" ht="15" customHeight="1">
      <c r="A45" s="14">
        <v>41</v>
      </c>
      <c r="B45" s="42" t="s">
        <v>38</v>
      </c>
      <c r="C45" s="42" t="s">
        <v>39</v>
      </c>
      <c r="D45" s="43" t="s">
        <v>85</v>
      </c>
      <c r="E45" s="42" t="s">
        <v>110</v>
      </c>
      <c r="F45" s="29">
        <v>0.04003472222222222</v>
      </c>
      <c r="G45" s="14" t="str">
        <f t="shared" si="0"/>
        <v>5.46/km</v>
      </c>
      <c r="H45" s="16">
        <f t="shared" si="2"/>
        <v>0.014849537037037036</v>
      </c>
      <c r="I45" s="16">
        <f>F45-INDEX($F$5:$F$83,MATCH(D45,$D$5:$D$83,0))</f>
        <v>0.010428240740740741</v>
      </c>
    </row>
    <row r="46" spans="1:9" ht="15" customHeight="1">
      <c r="A46" s="14">
        <v>42</v>
      </c>
      <c r="B46" s="42" t="s">
        <v>114</v>
      </c>
      <c r="C46" s="42" t="s">
        <v>55</v>
      </c>
      <c r="D46" s="43" t="s">
        <v>89</v>
      </c>
      <c r="E46" s="42" t="s">
        <v>97</v>
      </c>
      <c r="F46" s="29">
        <v>0.045</v>
      </c>
      <c r="G46" s="14" t="str">
        <f t="shared" si="0"/>
        <v>6.29/km</v>
      </c>
      <c r="H46" s="16">
        <f t="shared" si="2"/>
        <v>0.019814814814814813</v>
      </c>
      <c r="I46" s="16">
        <f>F46-INDEX($F$5:$F$83,MATCH(D46,$D$5:$D$83,0))</f>
        <v>0.013912037037037039</v>
      </c>
    </row>
    <row r="47" spans="1:9" ht="15" customHeight="1">
      <c r="A47" s="14">
        <v>43</v>
      </c>
      <c r="B47" s="42" t="s">
        <v>112</v>
      </c>
      <c r="C47" s="42" t="s">
        <v>113</v>
      </c>
      <c r="D47" s="43" t="s">
        <v>89</v>
      </c>
      <c r="E47" s="42" t="s">
        <v>97</v>
      </c>
      <c r="F47" s="29">
        <v>0.048993055555555554</v>
      </c>
      <c r="G47" s="14" t="str">
        <f t="shared" si="0"/>
        <v>7.03/km</v>
      </c>
      <c r="H47" s="16">
        <f t="shared" si="2"/>
        <v>0.023807870370370368</v>
      </c>
      <c r="I47" s="16">
        <f>F47-INDEX($F$5:$F$83,MATCH(D47,$D$5:$D$83,0))</f>
        <v>0.017905092592592594</v>
      </c>
    </row>
    <row r="48" spans="1:9" ht="15" customHeight="1">
      <c r="A48" s="14">
        <v>44</v>
      </c>
      <c r="B48" s="42" t="s">
        <v>40</v>
      </c>
      <c r="C48" s="42" t="s">
        <v>91</v>
      </c>
      <c r="D48" s="43" t="s">
        <v>93</v>
      </c>
      <c r="E48" s="42" t="s">
        <v>111</v>
      </c>
      <c r="F48" s="29">
        <v>0.05233796296296297</v>
      </c>
      <c r="G48" s="14" t="str">
        <f t="shared" si="0"/>
        <v>7.32/km</v>
      </c>
      <c r="H48" s="16">
        <f t="shared" si="2"/>
        <v>0.027152777777777783</v>
      </c>
      <c r="I48" s="16">
        <f>F48-INDEX($F$5:$F$83,MATCH(D48,$D$5:$D$83,0))</f>
        <v>0</v>
      </c>
    </row>
    <row r="49" spans="1:9" ht="15" customHeight="1">
      <c r="A49" s="36">
        <v>45</v>
      </c>
      <c r="B49" s="46" t="s">
        <v>115</v>
      </c>
      <c r="C49" s="46" t="s">
        <v>72</v>
      </c>
      <c r="D49" s="47" t="s">
        <v>77</v>
      </c>
      <c r="E49" s="46" t="s">
        <v>96</v>
      </c>
      <c r="F49" s="37">
        <v>0.05278935185185185</v>
      </c>
      <c r="G49" s="36" t="str">
        <f t="shared" si="0"/>
        <v>7.36/km</v>
      </c>
      <c r="H49" s="38">
        <f t="shared" si="2"/>
        <v>0.027604166666666666</v>
      </c>
      <c r="I49" s="38">
        <f>F49-INDEX($F$5:$F$83,MATCH(D49,$D$5:$D$83,0))</f>
        <v>0.02508101851851852</v>
      </c>
    </row>
  </sheetData>
  <autoFilter ref="A4:I49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1"/>
  <sheetViews>
    <sheetView workbookViewId="0" topLeftCell="A1">
      <pane ySplit="3" topLeftCell="BM4" activePane="bottomLeft" state="frozen"/>
      <selection pane="topLeft" activeCell="A1" sqref="A1"/>
      <selection pane="bottomLeft" activeCell="B16" sqref="B16"/>
    </sheetView>
  </sheetViews>
  <sheetFormatPr defaultColWidth="9.140625" defaultRowHeight="12.75"/>
  <cols>
    <col min="1" max="1" width="10.7109375" style="2" customWidth="1"/>
    <col min="2" max="2" width="50.7109375" style="2" customWidth="1"/>
    <col min="3" max="3" width="10.7109375" style="2" customWidth="1"/>
  </cols>
  <sheetData>
    <row r="1" spans="1:3" ht="42" customHeight="1">
      <c r="A1" s="34" t="str">
        <f>Individuale!A1</f>
        <v>Correre Insieme</v>
      </c>
      <c r="B1" s="34"/>
      <c r="C1" s="34"/>
    </row>
    <row r="2" spans="1:3" ht="42" customHeight="1">
      <c r="A2" s="35" t="str">
        <f>Individuale!A3&amp;" km. "&amp;Individuale!I3</f>
        <v>Valmontone (RM) Italia - Domenica 14/07/2013 km. 10</v>
      </c>
      <c r="B2" s="35"/>
      <c r="C2" s="35"/>
    </row>
    <row r="3" spans="1:3" ht="24.75" customHeight="1">
      <c r="A3" s="20" t="s">
        <v>46</v>
      </c>
      <c r="B3" s="21" t="s">
        <v>50</v>
      </c>
      <c r="C3" s="21" t="s">
        <v>44</v>
      </c>
    </row>
    <row r="4" spans="1:3" ht="15" customHeight="1">
      <c r="A4" s="10">
        <v>1</v>
      </c>
      <c r="B4" s="11" t="s">
        <v>16</v>
      </c>
      <c r="C4" s="22">
        <v>9</v>
      </c>
    </row>
    <row r="5" spans="1:3" ht="15" customHeight="1">
      <c r="A5" s="14">
        <v>2</v>
      </c>
      <c r="B5" s="15" t="s">
        <v>111</v>
      </c>
      <c r="C5" s="23">
        <v>7</v>
      </c>
    </row>
    <row r="6" spans="1:3" ht="15" customHeight="1">
      <c r="A6" s="14">
        <v>3</v>
      </c>
      <c r="B6" s="15" t="s">
        <v>8</v>
      </c>
      <c r="C6" s="23">
        <v>5</v>
      </c>
    </row>
    <row r="7" spans="1:3" ht="15" customHeight="1">
      <c r="A7" s="14">
        <v>4</v>
      </c>
      <c r="B7" s="15" t="s">
        <v>97</v>
      </c>
      <c r="C7" s="23">
        <v>5</v>
      </c>
    </row>
    <row r="8" spans="1:3" ht="15" customHeight="1">
      <c r="A8" s="24">
        <v>5</v>
      </c>
      <c r="B8" s="25" t="s">
        <v>96</v>
      </c>
      <c r="C8" s="27">
        <v>3</v>
      </c>
    </row>
    <row r="9" spans="1:3" ht="15" customHeight="1">
      <c r="A9" s="14">
        <v>6</v>
      </c>
      <c r="B9" s="15" t="s">
        <v>101</v>
      </c>
      <c r="C9" s="23">
        <v>2</v>
      </c>
    </row>
    <row r="10" spans="1:3" ht="15" customHeight="1">
      <c r="A10" s="14">
        <v>7</v>
      </c>
      <c r="B10" s="15" t="s">
        <v>106</v>
      </c>
      <c r="C10" s="23">
        <v>2</v>
      </c>
    </row>
    <row r="11" spans="1:3" ht="15" customHeight="1">
      <c r="A11" s="14">
        <v>8</v>
      </c>
      <c r="B11" s="15" t="s">
        <v>110</v>
      </c>
      <c r="C11" s="23">
        <v>2</v>
      </c>
    </row>
    <row r="12" spans="1:3" ht="15" customHeight="1">
      <c r="A12" s="14">
        <v>9</v>
      </c>
      <c r="B12" s="15" t="s">
        <v>86</v>
      </c>
      <c r="C12" s="23">
        <v>2</v>
      </c>
    </row>
    <row r="13" spans="1:3" ht="15" customHeight="1">
      <c r="A13" s="14">
        <v>10</v>
      </c>
      <c r="B13" s="15" t="s">
        <v>34</v>
      </c>
      <c r="C13" s="23">
        <v>1</v>
      </c>
    </row>
    <row r="14" spans="1:3" ht="15" customHeight="1">
      <c r="A14" s="14">
        <v>12</v>
      </c>
      <c r="B14" s="15" t="s">
        <v>117</v>
      </c>
      <c r="C14" s="23">
        <v>1</v>
      </c>
    </row>
    <row r="15" spans="1:3" ht="15" customHeight="1">
      <c r="A15" s="14">
        <v>13</v>
      </c>
      <c r="B15" s="15" t="s">
        <v>10</v>
      </c>
      <c r="C15" s="23">
        <v>1</v>
      </c>
    </row>
    <row r="16" spans="1:3" ht="15" customHeight="1">
      <c r="A16" s="14">
        <v>14</v>
      </c>
      <c r="B16" s="15" t="s">
        <v>15</v>
      </c>
      <c r="C16" s="23">
        <v>1</v>
      </c>
    </row>
    <row r="17" spans="1:3" ht="15" customHeight="1">
      <c r="A17" s="14">
        <v>15</v>
      </c>
      <c r="B17" s="15" t="s">
        <v>37</v>
      </c>
      <c r="C17" s="23">
        <v>1</v>
      </c>
    </row>
    <row r="18" spans="1:3" ht="15" customHeight="1">
      <c r="A18" s="14">
        <v>16</v>
      </c>
      <c r="B18" s="15" t="s">
        <v>3</v>
      </c>
      <c r="C18" s="23">
        <v>1</v>
      </c>
    </row>
    <row r="19" spans="1:3" ht="15" customHeight="1">
      <c r="A19" s="14">
        <v>17</v>
      </c>
      <c r="B19" s="15" t="s">
        <v>18</v>
      </c>
      <c r="C19" s="23">
        <v>1</v>
      </c>
    </row>
    <row r="20" spans="1:3" ht="15" customHeight="1">
      <c r="A20" s="18">
        <v>18</v>
      </c>
      <c r="B20" s="19" t="s">
        <v>82</v>
      </c>
      <c r="C20" s="39">
        <v>1</v>
      </c>
    </row>
    <row r="21" ht="12.75">
      <c r="C21" s="2">
        <f>SUM(C4:C20)</f>
        <v>45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2013-03-26T14:24:19Z</dcterms:created>
  <dcterms:modified xsi:type="dcterms:W3CDTF">2013-07-24T14:13:26Z</dcterms:modified>
  <cp:category/>
  <cp:version/>
  <cp:contentType/>
  <cp:contentStatus/>
</cp:coreProperties>
</file>