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'Individuale'!$A$4:$J$30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<sst xmlns="http://schemas.openxmlformats.org/spreadsheetml/2006/main" count="154" uniqueCount="87">
  <si>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</si>
  <si>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</si>
  <si>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</si>
  <si>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</si>
  <si>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</si>
  <si>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</si>
  <si>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</si>
  <si>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</si>
  <si>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</si>
  <si>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</si>
  <si>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</si>
  <si>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</si>
  <si>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1ª edizione</t>
  </si>
  <si>
    <t>SM</t>
  </si>
  <si>
    <t>SM40</t>
  </si>
  <si>
    <t>SM35</t>
  </si>
  <si>
    <t>SM45</t>
  </si>
  <si>
    <t>SM50</t>
  </si>
  <si>
    <t>SM55</t>
  </si>
  <si>
    <t>SF</t>
  </si>
  <si>
    <t>SF40</t>
  </si>
  <si>
    <t>SM60</t>
  </si>
  <si>
    <t>SF35</t>
  </si>
  <si>
    <t>SF45</t>
  </si>
  <si>
    <t>SF55</t>
  </si>
  <si>
    <t>SF50</t>
  </si>
  <si>
    <t>SM70</t>
  </si>
  <si>
    <t>ATLETICO MONTEROTONDO</t>
  </si>
  <si>
    <t>SF60</t>
  </si>
  <si>
    <t>A.S.D. INTESATLETICA</t>
  </si>
  <si>
    <t>RUNCARD</t>
  </si>
  <si>
    <t>LAZIO RUNNERS TEAM</t>
  </si>
  <si>
    <t>G.S. BANCARI ROMANI</t>
  </si>
  <si>
    <t>NUOVA POD. LATINA</t>
  </si>
  <si>
    <t>AMATORI POD. TERNI</t>
  </si>
  <si>
    <t>RUNNERS RIETI TOUR</t>
  </si>
  <si>
    <t>Maratona di Inizio Anno</t>
  </si>
  <si>
    <t>Rieti (RI) Italia - Domenica 03/01/2016</t>
  </si>
  <si>
    <t>RUNNERS SANGEMINI TR</t>
  </si>
  <si>
    <t>ATL. VITA</t>
  </si>
  <si>
    <t>SABINA MARATHON CLUB</t>
  </si>
  <si>
    <t>CAT SPORT ROMA</t>
  </si>
  <si>
    <t>MERLUZZO MATTEO</t>
  </si>
  <si>
    <t>G.S. FILIPPIDE</t>
  </si>
  <si>
    <t>REA FABIO</t>
  </si>
  <si>
    <t>TRIBUZI FRANCESCO</t>
  </si>
  <si>
    <t>MARINI OLIVIERO</t>
  </si>
  <si>
    <t>ROMANO ANDREA</t>
  </si>
  <si>
    <t>GALLETTI ROBERTO</t>
  </si>
  <si>
    <t>COSTANZI ENRICO</t>
  </si>
  <si>
    <t>SEVERINI DANIELE</t>
  </si>
  <si>
    <t>PANEBIANCO ANTONIO FILIPPO</t>
  </si>
  <si>
    <t>CORSA SANTI</t>
  </si>
  <si>
    <t>BRESCINI FABIO</t>
  </si>
  <si>
    <t>VECCHIO MARCO</t>
  </si>
  <si>
    <t>CORSA DEI SANTI ASD</t>
  </si>
  <si>
    <t>VILLANI EMANUELE</t>
  </si>
  <si>
    <t>MARTINELLI ALESSIO</t>
  </si>
  <si>
    <t>REA GIAMPIERO</t>
  </si>
  <si>
    <t>MASSARELLI GIORGIO</t>
  </si>
  <si>
    <t>IACOBELLI LETIZIA</t>
  </si>
  <si>
    <t>CICCHETTI FIAMMETTA</t>
  </si>
  <si>
    <t>SALVATI LANFRANCO</t>
  </si>
  <si>
    <t>IOPPOLO ANGELINA</t>
  </si>
  <si>
    <t>MANSUETI RENZO</t>
  </si>
  <si>
    <t>CIMA ROBERTA</t>
  </si>
  <si>
    <t>SANTORI SILVIA</t>
  </si>
  <si>
    <t>PARIS FILIBERTO</t>
  </si>
  <si>
    <t>SORGI PIETRO</t>
  </si>
  <si>
    <t>MARROCCO ILEANA</t>
  </si>
  <si>
    <t>PINTUS GIOVANNI</t>
  </si>
  <si>
    <t>RARU CARMEN</t>
  </si>
  <si>
    <t>FORZA MAGGIORE</t>
  </si>
  <si>
    <t>GIORDANO MARIO</t>
  </si>
  <si>
    <t>MORCIANO FABRIZIO</t>
  </si>
  <si>
    <t>MOSCATELLI SIMONA</t>
  </si>
  <si>
    <t>ANTONINI GIANLUIGI</t>
  </si>
  <si>
    <t>ORSINGHER ENZO</t>
  </si>
  <si>
    <t>AGNELLI FILIPPO</t>
  </si>
  <si>
    <t>MAZZETTA ANNA</t>
  </si>
  <si>
    <t>INNAMORATI PAOLA</t>
  </si>
  <si>
    <t>SERAFINO MARIA TERESA</t>
  </si>
  <si>
    <t>FILESI ANNA</t>
  </si>
  <si>
    <t>VEROLI FEDERICO</t>
  </si>
  <si>
    <t>G.P. ATL. FALERIA</t>
  </si>
  <si>
    <t>COLAFIGLI SIMONETTA</t>
  </si>
  <si>
    <t>SARDONINI EDGARDO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</si>
</sst>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4" fillId="3" borderId="0" applyNumberFormat="0" applyBorder="0" applyAlignment="0" applyProtection="0"/>
    <xf numFmtId="0" fontId="32" fillId="4" borderId="0" applyNumberFormat="0" applyBorder="0" applyAlignment="0" applyProtection="0"/>
    <xf numFmtId="0" fontId="14" fillId="5" borderId="0" applyNumberFormat="0" applyBorder="0" applyAlignment="0" applyProtection="0"/>
    <xf numFmtId="0" fontId="32" fillId="6" borderId="0" applyNumberFormat="0" applyBorder="0" applyAlignment="0" applyProtection="0"/>
    <xf numFmtId="0" fontId="14" fillId="7" borderId="0" applyNumberFormat="0" applyBorder="0" applyAlignment="0" applyProtection="0"/>
    <xf numFmtId="0" fontId="32" fillId="8" borderId="0" applyNumberFormat="0" applyBorder="0" applyAlignment="0" applyProtection="0"/>
    <xf numFmtId="0" fontId="14" fillId="9" borderId="0" applyNumberFormat="0" applyBorder="0" applyAlignment="0" applyProtection="0"/>
    <xf numFmtId="0" fontId="32" fillId="10" borderId="0" applyNumberFormat="0" applyBorder="0" applyAlignment="0" applyProtection="0"/>
    <xf numFmtId="0" fontId="14" fillId="11" borderId="0" applyNumberFormat="0" applyBorder="0" applyAlignment="0" applyProtection="0"/>
    <xf numFmtId="0" fontId="32" fillId="12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5" borderId="0" applyNumberFormat="0" applyBorder="0" applyAlignment="0" applyProtection="0"/>
    <xf numFmtId="0" fontId="32" fillId="16" borderId="0" applyNumberFormat="0" applyBorder="0" applyAlignment="0" applyProtection="0"/>
    <xf numFmtId="0" fontId="14" fillId="17" borderId="0" applyNumberFormat="0" applyBorder="0" applyAlignment="0" applyProtection="0"/>
    <xf numFmtId="0" fontId="32" fillId="18" borderId="0" applyNumberFormat="0" applyBorder="0" applyAlignment="0" applyProtection="0"/>
    <xf numFmtId="0" fontId="14" fillId="19" borderId="0" applyNumberFormat="0" applyBorder="0" applyAlignment="0" applyProtection="0"/>
    <xf numFmtId="0" fontId="32" fillId="20" borderId="0" applyNumberFormat="0" applyBorder="0" applyAlignment="0" applyProtection="0"/>
    <xf numFmtId="0" fontId="14" fillId="9" borderId="0" applyNumberFormat="0" applyBorder="0" applyAlignment="0" applyProtection="0"/>
    <xf numFmtId="0" fontId="32" fillId="21" borderId="0" applyNumberFormat="0" applyBorder="0" applyAlignment="0" applyProtection="0"/>
    <xf numFmtId="0" fontId="14" fillId="15" borderId="0" applyNumberFormat="0" applyBorder="0" applyAlignment="0" applyProtection="0"/>
    <xf numFmtId="0" fontId="32" fillId="22" borderId="0" applyNumberFormat="0" applyBorder="0" applyAlignment="0" applyProtection="0"/>
    <xf numFmtId="0" fontId="14" fillId="23" borderId="0" applyNumberFormat="0" applyBorder="0" applyAlignment="0" applyProtection="0"/>
    <xf numFmtId="0" fontId="33" fillId="24" borderId="0" applyNumberFormat="0" applyBorder="0" applyAlignment="0" applyProtection="0"/>
    <xf numFmtId="0" fontId="15" fillId="25" borderId="0" applyNumberFormat="0" applyBorder="0" applyAlignment="0" applyProtection="0"/>
    <xf numFmtId="0" fontId="33" fillId="26" borderId="0" applyNumberFormat="0" applyBorder="0" applyAlignment="0" applyProtection="0"/>
    <xf numFmtId="0" fontId="15" fillId="17" borderId="0" applyNumberFormat="0" applyBorder="0" applyAlignment="0" applyProtection="0"/>
    <xf numFmtId="0" fontId="33" fillId="27" borderId="0" applyNumberFormat="0" applyBorder="0" applyAlignment="0" applyProtection="0"/>
    <xf numFmtId="0" fontId="15" fillId="19" borderId="0" applyNumberFormat="0" applyBorder="0" applyAlignment="0" applyProtection="0"/>
    <xf numFmtId="0" fontId="33" fillId="28" borderId="0" applyNumberFormat="0" applyBorder="0" applyAlignment="0" applyProtection="0"/>
    <xf numFmtId="0" fontId="15" fillId="29" borderId="0" applyNumberFormat="0" applyBorder="0" applyAlignment="0" applyProtection="0"/>
    <xf numFmtId="0" fontId="33" fillId="30" borderId="0" applyNumberFormat="0" applyBorder="0" applyAlignment="0" applyProtection="0"/>
    <xf numFmtId="0" fontId="15" fillId="31" borderId="0" applyNumberFormat="0" applyBorder="0" applyAlignment="0" applyProtection="0"/>
    <xf numFmtId="0" fontId="33" fillId="32" borderId="0" applyNumberFormat="0" applyBorder="0" applyAlignment="0" applyProtection="0"/>
    <xf numFmtId="0" fontId="15" fillId="33" borderId="0" applyNumberFormat="0" applyBorder="0" applyAlignment="0" applyProtection="0"/>
    <xf numFmtId="0" fontId="34" fillId="34" borderId="1" applyNumberFormat="0" applyAlignment="0" applyProtection="0"/>
    <xf numFmtId="0" fontId="16" fillId="35" borderId="2" applyNumberFormat="0" applyAlignment="0" applyProtection="0"/>
    <xf numFmtId="0" fontId="35" fillId="0" borderId="3" applyNumberFormat="0" applyFill="0" applyAlignment="0" applyProtection="0"/>
    <xf numFmtId="0" fontId="17" fillId="0" borderId="4" applyNumberFormat="0" applyFill="0" applyAlignment="0" applyProtection="0"/>
    <xf numFmtId="0" fontId="36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15" fillId="39" borderId="0" applyNumberFormat="0" applyBorder="0" applyAlignment="0" applyProtection="0"/>
    <xf numFmtId="0" fontId="33" fillId="40" borderId="0" applyNumberFormat="0" applyBorder="0" applyAlignment="0" applyProtection="0"/>
    <xf numFmtId="0" fontId="15" fillId="41" borderId="0" applyNumberFormat="0" applyBorder="0" applyAlignment="0" applyProtection="0"/>
    <xf numFmtId="0" fontId="33" fillId="42" borderId="0" applyNumberFormat="0" applyBorder="0" applyAlignment="0" applyProtection="0"/>
    <xf numFmtId="0" fontId="15" fillId="43" borderId="0" applyNumberFormat="0" applyBorder="0" applyAlignment="0" applyProtection="0"/>
    <xf numFmtId="0" fontId="33" fillId="44" borderId="0" applyNumberFormat="0" applyBorder="0" applyAlignment="0" applyProtection="0"/>
    <xf numFmtId="0" fontId="15" fillId="29" borderId="0" applyNumberFormat="0" applyBorder="0" applyAlignment="0" applyProtection="0"/>
    <xf numFmtId="0" fontId="33" fillId="45" borderId="0" applyNumberFormat="0" applyBorder="0" applyAlignment="0" applyProtection="0"/>
    <xf numFmtId="0" fontId="15" fillId="31" borderId="0" applyNumberFormat="0" applyBorder="0" applyAlignment="0" applyProtection="0"/>
    <xf numFmtId="0" fontId="33" fillId="46" borderId="0" applyNumberFormat="0" applyBorder="0" applyAlignment="0" applyProtection="0"/>
    <xf numFmtId="0" fontId="15" fillId="47" borderId="0" applyNumberFormat="0" applyBorder="0" applyAlignment="0" applyProtection="0"/>
    <xf numFmtId="0" fontId="37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2" fillId="51" borderId="7" applyNumberFormat="0" applyFont="0" applyAlignment="0" applyProtection="0"/>
    <xf numFmtId="0" fontId="0" fillId="52" borderId="8" applyNumberFormat="0" applyAlignment="0" applyProtection="0"/>
    <xf numFmtId="0" fontId="39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25" fillId="0" borderId="12" applyNumberFormat="0" applyFill="0" applyAlignment="0" applyProtection="0"/>
    <xf numFmtId="0" fontId="44" fillId="0" borderId="13" applyNumberFormat="0" applyFill="0" applyAlignment="0" applyProtection="0"/>
    <xf numFmtId="0" fontId="26" fillId="0" borderId="14" applyNumberFormat="0" applyFill="0" applyAlignment="0" applyProtection="0"/>
    <xf numFmtId="0" fontId="45" fillId="0" borderId="15" applyNumberFormat="0" applyFill="0" applyAlignment="0" applyProtection="0"/>
    <xf numFmtId="0" fontId="27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8" fillId="0" borderId="18" applyNumberFormat="0" applyFill="0" applyAlignment="0" applyProtection="0"/>
    <xf numFmtId="0" fontId="47" fillId="53" borderId="0" applyNumberFormat="0" applyBorder="0" applyAlignment="0" applyProtection="0"/>
    <xf numFmtId="0" fontId="29" fillId="5" borderId="0" applyNumberFormat="0" applyBorder="0" applyAlignment="0" applyProtection="0"/>
    <xf numFmtId="0" fontId="48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5" xfId="0" applyFont="1" applyFill="1" applyBorder="1" applyAlignment="1">
      <alignment horizontal="center" vertical="center"/>
    </xf>
    <xf numFmtId="0" fontId="3" fillId="55" borderId="26" xfId="0" applyFont="1" applyFill="1" applyBorder="1" applyAlignment="1">
      <alignment horizontal="center" vertical="center"/>
    </xf>
    <xf numFmtId="0" fontId="13" fillId="47" borderId="27" xfId="0" applyFont="1" applyFill="1" applyBorder="1" applyAlignment="1">
      <alignment horizontal="center" vertical="center" wrapText="1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2" fillId="55" borderId="2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178" fontId="7" fillId="0" borderId="25" xfId="0" applyNumberFormat="1" applyFont="1" applyFill="1" applyBorder="1" applyAlignment="1">
      <alignment horizontal="center" vertical="center"/>
    </xf>
    <xf numFmtId="21" fontId="7" fillId="0" borderId="25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0" fontId="7" fillId="0" borderId="34" xfId="0" applyNumberFormat="1" applyFont="1" applyFill="1" applyBorder="1" applyAlignment="1">
      <alignment horizontal="center" vertical="center"/>
    </xf>
  </cellXfs>
  <cellStyles count="93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otale" xfId="99"/>
    <cellStyle name="Totale 2" xfId="100"/>
    <cellStyle name="Valore non valido" xfId="101"/>
    <cellStyle name="Valore non valido 2" xfId="102"/>
    <cellStyle name="Valore valido" xfId="103"/>
    <cellStyle name="Valore valido 2" xfId="104"/>
    <cellStyle name="Currency" xfId="105"/>
    <cellStyle name="Currency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4" sqref="J4"/>
    </sheetView>
  </sheetViews>
  <sheetFormatPr defaultColWidth="9.140625" defaultRowHeight="12.75"/>
  <cols>
    <col min="1" max="1" width="6.7109375" style="1" customWidth="1"/>
    <col min="2" max="3" width="25.7109375" style="21" customWidth="1"/>
    <col min="4" max="4" width="9.7109375" style="2" customWidth="1"/>
    <col min="5" max="5" width="35.7109375" style="22" customWidth="1"/>
    <col min="6" max="7" width="10.7109375" style="15" customWidth="1"/>
    <col min="8" max="10" width="10.7109375" style="1" customWidth="1"/>
  </cols>
  <sheetData>
    <row r="1" spans="1:10" ht="45" customHeight="1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37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16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0" t="s">
        <v>42</v>
      </c>
      <c r="C5" s="43"/>
      <c r="D5" s="11" t="s">
        <v>13</v>
      </c>
      <c r="E5" s="28" t="s">
        <v>43</v>
      </c>
      <c r="F5" s="24">
        <v>0.030868055555555555</v>
      </c>
      <c r="G5" s="24">
        <v>0.030868055555555555</v>
      </c>
      <c r="H5" s="11" t="str">
        <f>TEXT(INT((HOUR(G5)*3600+MINUTE(G5)*60+SECOND(G5))/$J$3/60),"0")&amp;"."&amp;TEXT(MOD((HOUR(G5)*3600+MINUTE(G5)*60+SECOND(G5))/$J$3,60),"00")&amp;"/km"</f>
        <v>3.42/km</v>
      </c>
      <c r="I5" s="14">
        <f>G5-$G$5</f>
        <v>0</v>
      </c>
      <c r="J5" s="14">
        <f>G5-INDEX($G$5:$G$122,MATCH(D5,$D$5:$D$122,0))</f>
        <v>0</v>
      </c>
    </row>
    <row r="6" spans="1:10" s="10" customFormat="1" ht="15" customHeight="1">
      <c r="A6" s="12">
        <v>2</v>
      </c>
      <c r="B6" s="41" t="s">
        <v>44</v>
      </c>
      <c r="C6" s="44"/>
      <c r="D6" s="12" t="s">
        <v>15</v>
      </c>
      <c r="E6" s="25" t="s">
        <v>31</v>
      </c>
      <c r="F6" s="23">
        <v>0.031180555555555555</v>
      </c>
      <c r="G6" s="23">
        <v>0.031180555555555555</v>
      </c>
      <c r="H6" s="12" t="str">
        <f aca="true" t="shared" si="0" ref="H6:H29">TEXT(INT((HOUR(G6)*3600+MINUTE(G6)*60+SECOND(G6))/$J$3/60),"0")&amp;"."&amp;TEXT(MOD((HOUR(G6)*3600+MINUTE(G6)*60+SECOND(G6))/$J$3,60),"00")&amp;"/km"</f>
        <v>3.45/km</v>
      </c>
      <c r="I6" s="13">
        <f aca="true" t="shared" si="1" ref="I6:I29">G6-$G$5</f>
        <v>0.0003125000000000003</v>
      </c>
      <c r="J6" s="13">
        <f>G6-INDEX($G$5:$G$122,MATCH(D6,$D$5:$D$122,0))</f>
        <v>0</v>
      </c>
    </row>
    <row r="7" spans="1:10" s="10" customFormat="1" ht="15" customHeight="1">
      <c r="A7" s="12">
        <v>3</v>
      </c>
      <c r="B7" s="41" t="s">
        <v>45</v>
      </c>
      <c r="C7" s="44"/>
      <c r="D7" s="12" t="s">
        <v>13</v>
      </c>
      <c r="E7" s="25" t="s">
        <v>35</v>
      </c>
      <c r="F7" s="23">
        <v>0.031481481481481485</v>
      </c>
      <c r="G7" s="23">
        <v>0.031481481481481485</v>
      </c>
      <c r="H7" s="12" t="str">
        <f t="shared" si="0"/>
        <v>3.47/km</v>
      </c>
      <c r="I7" s="13">
        <f t="shared" si="1"/>
        <v>0.0006134259259259305</v>
      </c>
      <c r="J7" s="13">
        <f>G7-INDEX($G$5:$G$122,MATCH(D7,$D$5:$D$122,0))</f>
        <v>0.0006134259259259305</v>
      </c>
    </row>
    <row r="8" spans="1:10" s="10" customFormat="1" ht="15" customHeight="1">
      <c r="A8" s="12">
        <v>4</v>
      </c>
      <c r="B8" s="41" t="s">
        <v>46</v>
      </c>
      <c r="C8" s="44"/>
      <c r="D8" s="12" t="s">
        <v>17</v>
      </c>
      <c r="E8" s="25" t="s">
        <v>38</v>
      </c>
      <c r="F8" s="23">
        <v>0.034212962962962966</v>
      </c>
      <c r="G8" s="23">
        <v>0.034212962962962966</v>
      </c>
      <c r="H8" s="12" t="str">
        <f t="shared" si="0"/>
        <v>4.06/km</v>
      </c>
      <c r="I8" s="13">
        <f t="shared" si="1"/>
        <v>0.003344907407407411</v>
      </c>
      <c r="J8" s="13">
        <f>G8-INDEX($G$5:$G$122,MATCH(D8,$D$5:$D$122,0))</f>
        <v>0</v>
      </c>
    </row>
    <row r="9" spans="1:10" s="10" customFormat="1" ht="15" customHeight="1">
      <c r="A9" s="12">
        <v>5</v>
      </c>
      <c r="B9" s="41" t="s">
        <v>47</v>
      </c>
      <c r="C9" s="44"/>
      <c r="D9" s="12" t="s">
        <v>13</v>
      </c>
      <c r="E9" s="25" t="s">
        <v>33</v>
      </c>
      <c r="F9" s="23">
        <v>0.03425925925925926</v>
      </c>
      <c r="G9" s="23">
        <v>0.03425925925925926</v>
      </c>
      <c r="H9" s="12" t="str">
        <f t="shared" si="0"/>
        <v>4.07/km</v>
      </c>
      <c r="I9" s="13">
        <f t="shared" si="1"/>
        <v>0.0033912037037037053</v>
      </c>
      <c r="J9" s="13">
        <f>G9-INDEX($G$5:$G$122,MATCH(D9,$D$5:$D$122,0))</f>
        <v>0.0033912037037037053</v>
      </c>
    </row>
    <row r="10" spans="1:10" s="10" customFormat="1" ht="15" customHeight="1">
      <c r="A10" s="12">
        <v>6</v>
      </c>
      <c r="B10" s="41" t="s">
        <v>48</v>
      </c>
      <c r="C10" s="44"/>
      <c r="D10" s="12" t="s">
        <v>14</v>
      </c>
      <c r="E10" s="25" t="s">
        <v>27</v>
      </c>
      <c r="F10" s="23">
        <v>0.034525462962962966</v>
      </c>
      <c r="G10" s="23">
        <v>0.034525462962962966</v>
      </c>
      <c r="H10" s="12" t="str">
        <f t="shared" si="0"/>
        <v>4.09/km</v>
      </c>
      <c r="I10" s="13">
        <f t="shared" si="1"/>
        <v>0.0036574074074074113</v>
      </c>
      <c r="J10" s="13">
        <f>G10-INDEX($G$5:$G$122,MATCH(D10,$D$5:$D$122,0))</f>
        <v>0</v>
      </c>
    </row>
    <row r="11" spans="1:10" s="10" customFormat="1" ht="15" customHeight="1">
      <c r="A11" s="12">
        <v>7</v>
      </c>
      <c r="B11" s="41" t="s">
        <v>49</v>
      </c>
      <c r="C11" s="44"/>
      <c r="D11" s="12" t="s">
        <v>15</v>
      </c>
      <c r="E11" s="25" t="s">
        <v>38</v>
      </c>
      <c r="F11" s="23">
        <v>0.03613425925925926</v>
      </c>
      <c r="G11" s="23">
        <v>0.03613425925925926</v>
      </c>
      <c r="H11" s="12" t="str">
        <f t="shared" si="0"/>
        <v>4.20/km</v>
      </c>
      <c r="I11" s="13">
        <f t="shared" si="1"/>
        <v>0.005266203703703707</v>
      </c>
      <c r="J11" s="13">
        <f>G11-INDEX($G$5:$G$122,MATCH(D11,$D$5:$D$122,0))</f>
        <v>0.004953703703703707</v>
      </c>
    </row>
    <row r="12" spans="1:10" s="10" customFormat="1" ht="15" customHeight="1">
      <c r="A12" s="12">
        <v>8</v>
      </c>
      <c r="B12" s="41" t="s">
        <v>50</v>
      </c>
      <c r="C12" s="44"/>
      <c r="D12" s="12" t="s">
        <v>14</v>
      </c>
      <c r="E12" s="25" t="s">
        <v>29</v>
      </c>
      <c r="F12" s="23">
        <v>0.03625</v>
      </c>
      <c r="G12" s="23">
        <v>0.03625</v>
      </c>
      <c r="H12" s="12" t="str">
        <f t="shared" si="0"/>
        <v>4.21/km</v>
      </c>
      <c r="I12" s="13">
        <f t="shared" si="1"/>
        <v>0.005381944444444443</v>
      </c>
      <c r="J12" s="13">
        <f>G12-INDEX($G$5:$G$122,MATCH(D12,$D$5:$D$122,0))</f>
        <v>0.0017245370370370314</v>
      </c>
    </row>
    <row r="13" spans="1:10" s="10" customFormat="1" ht="15" customHeight="1">
      <c r="A13" s="12">
        <v>9</v>
      </c>
      <c r="B13" s="41" t="s">
        <v>51</v>
      </c>
      <c r="C13" s="44"/>
      <c r="D13" s="12" t="s">
        <v>21</v>
      </c>
      <c r="E13" s="25" t="s">
        <v>52</v>
      </c>
      <c r="F13" s="23">
        <v>0.036967592592592594</v>
      </c>
      <c r="G13" s="23">
        <v>0.036967592592592594</v>
      </c>
      <c r="H13" s="12" t="str">
        <f t="shared" si="0"/>
        <v>4.26/km</v>
      </c>
      <c r="I13" s="13">
        <f t="shared" si="1"/>
        <v>0.006099537037037039</v>
      </c>
      <c r="J13" s="13">
        <f>G13-INDEX($G$5:$G$122,MATCH(D13,$D$5:$D$122,0))</f>
        <v>0</v>
      </c>
    </row>
    <row r="14" spans="1:10" s="10" customFormat="1" ht="15" customHeight="1">
      <c r="A14" s="12">
        <v>10</v>
      </c>
      <c r="B14" s="41" t="s">
        <v>53</v>
      </c>
      <c r="C14" s="44"/>
      <c r="D14" s="12" t="s">
        <v>18</v>
      </c>
      <c r="E14" s="25" t="s">
        <v>52</v>
      </c>
      <c r="F14" s="23">
        <v>0.03710648148148148</v>
      </c>
      <c r="G14" s="23">
        <v>0.03710648148148148</v>
      </c>
      <c r="H14" s="12" t="str">
        <f t="shared" si="0"/>
        <v>4.27/km</v>
      </c>
      <c r="I14" s="13">
        <f t="shared" si="1"/>
        <v>0.0062384259259259285</v>
      </c>
      <c r="J14" s="13">
        <f>G14-INDEX($G$5:$G$122,MATCH(D14,$D$5:$D$122,0))</f>
        <v>0</v>
      </c>
    </row>
    <row r="15" spans="1:10" s="10" customFormat="1" ht="15" customHeight="1">
      <c r="A15" s="12">
        <v>11</v>
      </c>
      <c r="B15" s="41" t="s">
        <v>54</v>
      </c>
      <c r="C15" s="44"/>
      <c r="D15" s="12" t="s">
        <v>18</v>
      </c>
      <c r="E15" s="25" t="s">
        <v>55</v>
      </c>
      <c r="F15" s="23">
        <v>0.03746527777777778</v>
      </c>
      <c r="G15" s="23">
        <v>0.03746527777777778</v>
      </c>
      <c r="H15" s="12" t="str">
        <f t="shared" si="0"/>
        <v>4.30/km</v>
      </c>
      <c r="I15" s="13">
        <f t="shared" si="1"/>
        <v>0.006597222222222223</v>
      </c>
      <c r="J15" s="13">
        <f>G15-INDEX($G$5:$G$122,MATCH(D15,$D$5:$D$122,0))</f>
        <v>0.00035879629629629456</v>
      </c>
    </row>
    <row r="16" spans="1:10" s="10" customFormat="1" ht="15" customHeight="1">
      <c r="A16" s="12">
        <v>12</v>
      </c>
      <c r="B16" s="41" t="s">
        <v>56</v>
      </c>
      <c r="C16" s="44"/>
      <c r="D16" s="12" t="s">
        <v>16</v>
      </c>
      <c r="E16" s="25" t="s">
        <v>40</v>
      </c>
      <c r="F16" s="23">
        <v>0.038796296296296294</v>
      </c>
      <c r="G16" s="23">
        <v>0.038796296296296294</v>
      </c>
      <c r="H16" s="12" t="str">
        <f t="shared" si="0"/>
        <v>4.39/km</v>
      </c>
      <c r="I16" s="13">
        <f t="shared" si="1"/>
        <v>0.00792824074074074</v>
      </c>
      <c r="J16" s="13">
        <f>G16-INDEX($G$5:$G$122,MATCH(D16,$D$5:$D$122,0))</f>
        <v>0</v>
      </c>
    </row>
    <row r="17" spans="1:10" s="10" customFormat="1" ht="15" customHeight="1">
      <c r="A17" s="12">
        <v>13</v>
      </c>
      <c r="B17" s="41" t="s">
        <v>57</v>
      </c>
      <c r="C17" s="44"/>
      <c r="D17" s="12" t="s">
        <v>15</v>
      </c>
      <c r="E17" s="25" t="s">
        <v>34</v>
      </c>
      <c r="F17" s="23">
        <v>0.03881944444444444</v>
      </c>
      <c r="G17" s="23">
        <v>0.03881944444444444</v>
      </c>
      <c r="H17" s="12" t="str">
        <f t="shared" si="0"/>
        <v>4.40/km</v>
      </c>
      <c r="I17" s="13">
        <f t="shared" si="1"/>
        <v>0.007951388888888886</v>
      </c>
      <c r="J17" s="13">
        <f>G17-INDEX($G$5:$G$122,MATCH(D17,$D$5:$D$122,0))</f>
        <v>0.007638888888888886</v>
      </c>
    </row>
    <row r="18" spans="1:10" s="10" customFormat="1" ht="15" customHeight="1">
      <c r="A18" s="12">
        <v>14</v>
      </c>
      <c r="B18" s="41" t="s">
        <v>58</v>
      </c>
      <c r="C18" s="44"/>
      <c r="D18" s="12" t="s">
        <v>14</v>
      </c>
      <c r="E18" s="25" t="s">
        <v>31</v>
      </c>
      <c r="F18" s="23">
        <v>0.04023148148148148</v>
      </c>
      <c r="G18" s="23">
        <v>0.04023148148148148</v>
      </c>
      <c r="H18" s="12" t="str">
        <f t="shared" si="0"/>
        <v>4.50/km</v>
      </c>
      <c r="I18" s="13">
        <f t="shared" si="1"/>
        <v>0.009363425925925924</v>
      </c>
      <c r="J18" s="13">
        <f>G18-INDEX($G$5:$G$122,MATCH(D18,$D$5:$D$122,0))</f>
        <v>0.005706018518518513</v>
      </c>
    </row>
    <row r="19" spans="1:10" s="10" customFormat="1" ht="15" customHeight="1">
      <c r="A19" s="12">
        <v>15</v>
      </c>
      <c r="B19" s="41" t="s">
        <v>59</v>
      </c>
      <c r="C19" s="44"/>
      <c r="D19" s="12" t="s">
        <v>17</v>
      </c>
      <c r="E19" s="25" t="s">
        <v>35</v>
      </c>
      <c r="F19" s="23">
        <v>0.04159722222222222</v>
      </c>
      <c r="G19" s="23">
        <v>0.04159722222222222</v>
      </c>
      <c r="H19" s="12" t="str">
        <f t="shared" si="0"/>
        <v>4.60/km</v>
      </c>
      <c r="I19" s="13">
        <f t="shared" si="1"/>
        <v>0.010729166666666668</v>
      </c>
      <c r="J19" s="13">
        <f>G19-INDEX($G$5:$G$122,MATCH(D19,$D$5:$D$122,0))</f>
        <v>0.007384259259259257</v>
      </c>
    </row>
    <row r="20" spans="1:10" s="10" customFormat="1" ht="15" customHeight="1">
      <c r="A20" s="12">
        <v>16</v>
      </c>
      <c r="B20" s="41" t="s">
        <v>60</v>
      </c>
      <c r="C20" s="44"/>
      <c r="D20" s="12" t="s">
        <v>20</v>
      </c>
      <c r="E20" s="25" t="s">
        <v>34</v>
      </c>
      <c r="F20" s="23">
        <v>0.041666666666666664</v>
      </c>
      <c r="G20" s="23">
        <v>0.041666666666666664</v>
      </c>
      <c r="H20" s="12" t="str">
        <f t="shared" si="0"/>
        <v>5.00/km</v>
      </c>
      <c r="I20" s="13">
        <f t="shared" si="1"/>
        <v>0.01079861111111111</v>
      </c>
      <c r="J20" s="13">
        <f>G20-INDEX($G$5:$G$122,MATCH(D20,$D$5:$D$122,0))</f>
        <v>0</v>
      </c>
    </row>
    <row r="21" spans="1:10" ht="15" customHeight="1">
      <c r="A21" s="12">
        <v>17</v>
      </c>
      <c r="B21" s="41" t="s">
        <v>61</v>
      </c>
      <c r="C21" s="44"/>
      <c r="D21" s="12" t="s">
        <v>22</v>
      </c>
      <c r="E21" s="25" t="s">
        <v>32</v>
      </c>
      <c r="F21" s="23">
        <v>0.042986111111111114</v>
      </c>
      <c r="G21" s="23">
        <v>0.042986111111111114</v>
      </c>
      <c r="H21" s="12" t="str">
        <f t="shared" si="0"/>
        <v>5.10/km</v>
      </c>
      <c r="I21" s="13">
        <f t="shared" si="1"/>
        <v>0.012118055555555559</v>
      </c>
      <c r="J21" s="13">
        <f>G21-INDEX($G$5:$G$122,MATCH(D21,$D$5:$D$122,0))</f>
        <v>0</v>
      </c>
    </row>
    <row r="22" spans="1:10" ht="15" customHeight="1">
      <c r="A22" s="12">
        <v>18</v>
      </c>
      <c r="B22" s="41" t="s">
        <v>62</v>
      </c>
      <c r="C22" s="44"/>
      <c r="D22" s="12" t="s">
        <v>18</v>
      </c>
      <c r="E22" s="25" t="s">
        <v>41</v>
      </c>
      <c r="F22" s="23">
        <v>0.043854166666666666</v>
      </c>
      <c r="G22" s="23">
        <v>0.043854166666666666</v>
      </c>
      <c r="H22" s="12" t="str">
        <f t="shared" si="0"/>
        <v>5.16/km</v>
      </c>
      <c r="I22" s="13">
        <f t="shared" si="1"/>
        <v>0.012986111111111111</v>
      </c>
      <c r="J22" s="13">
        <f>G22-INDEX($G$5:$G$122,MATCH(D22,$D$5:$D$122,0))</f>
        <v>0.006747685185185183</v>
      </c>
    </row>
    <row r="23" spans="1:10" ht="15" customHeight="1">
      <c r="A23" s="12">
        <v>19</v>
      </c>
      <c r="B23" s="41" t="s">
        <v>63</v>
      </c>
      <c r="C23" s="44"/>
      <c r="D23" s="12" t="s">
        <v>25</v>
      </c>
      <c r="E23" s="25" t="s">
        <v>41</v>
      </c>
      <c r="F23" s="23">
        <v>0.04398148148148148</v>
      </c>
      <c r="G23" s="23">
        <v>0.04398148148148148</v>
      </c>
      <c r="H23" s="12" t="str">
        <f t="shared" si="0"/>
        <v>5.17/km</v>
      </c>
      <c r="I23" s="13">
        <f t="shared" si="1"/>
        <v>0.013113425925925928</v>
      </c>
      <c r="J23" s="13">
        <f>G23-INDEX($G$5:$G$122,MATCH(D23,$D$5:$D$122,0))</f>
        <v>0</v>
      </c>
    </row>
    <row r="24" spans="1:10" ht="15" customHeight="1">
      <c r="A24" s="12">
        <v>20</v>
      </c>
      <c r="B24" s="41" t="s">
        <v>64</v>
      </c>
      <c r="C24" s="44"/>
      <c r="D24" s="12" t="s">
        <v>16</v>
      </c>
      <c r="E24" s="25" t="s">
        <v>41</v>
      </c>
      <c r="F24" s="23">
        <v>0.04400462962962962</v>
      </c>
      <c r="G24" s="23">
        <v>0.04400462962962962</v>
      </c>
      <c r="H24" s="12" t="str">
        <f t="shared" si="0"/>
        <v>5.17/km</v>
      </c>
      <c r="I24" s="13">
        <f t="shared" si="1"/>
        <v>0.013136574074074068</v>
      </c>
      <c r="J24" s="13">
        <f>G24-INDEX($G$5:$G$122,MATCH(D24,$D$5:$D$122,0))</f>
        <v>0.005208333333333329</v>
      </c>
    </row>
    <row r="25" spans="1:10" ht="15" customHeight="1">
      <c r="A25" s="12">
        <v>21</v>
      </c>
      <c r="B25" s="41" t="s">
        <v>65</v>
      </c>
      <c r="C25" s="44"/>
      <c r="D25" s="12" t="s">
        <v>25</v>
      </c>
      <c r="E25" s="25" t="s">
        <v>39</v>
      </c>
      <c r="F25" s="23">
        <v>0.044062500000000004</v>
      </c>
      <c r="G25" s="23">
        <v>0.044062500000000004</v>
      </c>
      <c r="H25" s="12" t="str">
        <f t="shared" si="0"/>
        <v>5.17/km</v>
      </c>
      <c r="I25" s="13">
        <f t="shared" si="1"/>
        <v>0.01319444444444445</v>
      </c>
      <c r="J25" s="13">
        <f>G25-INDEX($G$5:$G$122,MATCH(D25,$D$5:$D$122,0))</f>
        <v>8.101851851852193E-05</v>
      </c>
    </row>
    <row r="26" spans="1:10" ht="15" customHeight="1">
      <c r="A26" s="12">
        <v>22</v>
      </c>
      <c r="B26" s="41" t="s">
        <v>66</v>
      </c>
      <c r="C26" s="44"/>
      <c r="D26" s="12" t="s">
        <v>23</v>
      </c>
      <c r="E26" s="25" t="s">
        <v>27</v>
      </c>
      <c r="F26" s="23">
        <v>0.044756944444444446</v>
      </c>
      <c r="G26" s="23">
        <v>0.044756944444444446</v>
      </c>
      <c r="H26" s="12" t="str">
        <f t="shared" si="0"/>
        <v>5.22/km</v>
      </c>
      <c r="I26" s="13">
        <f t="shared" si="1"/>
        <v>0.013888888888888892</v>
      </c>
      <c r="J26" s="13">
        <f>G26-INDEX($G$5:$G$122,MATCH(D26,$D$5:$D$122,0))</f>
        <v>0</v>
      </c>
    </row>
    <row r="27" spans="1:10" ht="15" customHeight="1">
      <c r="A27" s="12">
        <v>23</v>
      </c>
      <c r="B27" s="41" t="s">
        <v>67</v>
      </c>
      <c r="C27" s="44"/>
      <c r="D27" s="12" t="s">
        <v>18</v>
      </c>
      <c r="E27" s="25" t="s">
        <v>35</v>
      </c>
      <c r="F27" s="23">
        <v>0.04556712962962963</v>
      </c>
      <c r="G27" s="23">
        <v>0.04556712962962963</v>
      </c>
      <c r="H27" s="12" t="str">
        <f t="shared" si="0"/>
        <v>5.28/km</v>
      </c>
      <c r="I27" s="13">
        <f t="shared" si="1"/>
        <v>0.014699074074074076</v>
      </c>
      <c r="J27" s="13">
        <f>G27-INDEX($G$5:$G$122,MATCH(D27,$D$5:$D$122,0))</f>
        <v>0.008460648148148148</v>
      </c>
    </row>
    <row r="28" spans="1:10" ht="15" customHeight="1">
      <c r="A28" s="12">
        <v>24</v>
      </c>
      <c r="B28" s="41" t="s">
        <v>68</v>
      </c>
      <c r="C28" s="44"/>
      <c r="D28" s="12" t="s">
        <v>17</v>
      </c>
      <c r="E28" s="25" t="s">
        <v>35</v>
      </c>
      <c r="F28" s="23">
        <v>0.04636574074074074</v>
      </c>
      <c r="G28" s="23">
        <v>0.04636574074074074</v>
      </c>
      <c r="H28" s="12" t="str">
        <f t="shared" si="0"/>
        <v>5.34/km</v>
      </c>
      <c r="I28" s="13">
        <f t="shared" si="1"/>
        <v>0.015497685185185187</v>
      </c>
      <c r="J28" s="13">
        <f>G28-INDEX($G$5:$G$122,MATCH(D28,$D$5:$D$122,0))</f>
        <v>0.012152777777777776</v>
      </c>
    </row>
    <row r="29" spans="1:10" ht="15" customHeight="1">
      <c r="A29" s="12">
        <v>25</v>
      </c>
      <c r="B29" s="41" t="s">
        <v>69</v>
      </c>
      <c r="C29" s="44"/>
      <c r="D29" s="12" t="s">
        <v>22</v>
      </c>
      <c r="E29" s="25" t="s">
        <v>29</v>
      </c>
      <c r="F29" s="23">
        <v>0.0465625</v>
      </c>
      <c r="G29" s="23">
        <v>0.0465625</v>
      </c>
      <c r="H29" s="12" t="str">
        <f t="shared" si="0"/>
        <v>5.35/km</v>
      </c>
      <c r="I29" s="13">
        <f t="shared" si="1"/>
        <v>0.015694444444444445</v>
      </c>
      <c r="J29" s="13">
        <f>G29-INDEX($G$5:$G$122,MATCH(D29,$D$5:$D$122,0))</f>
        <v>0.003576388888888886</v>
      </c>
    </row>
    <row r="30" spans="1:10" ht="15" customHeight="1">
      <c r="A30" s="12">
        <v>26</v>
      </c>
      <c r="B30" s="41" t="s">
        <v>70</v>
      </c>
      <c r="C30" s="44"/>
      <c r="D30" s="12" t="s">
        <v>26</v>
      </c>
      <c r="E30" s="25" t="s">
        <v>35</v>
      </c>
      <c r="F30" s="23">
        <v>0.04790509259259259</v>
      </c>
      <c r="G30" s="23">
        <v>0.04790509259259259</v>
      </c>
      <c r="H30" s="12" t="str">
        <f aca="true" t="shared" si="2" ref="H30:H42">TEXT(INT((HOUR(G30)*3600+MINUTE(G30)*60+SECOND(G30))/$J$3/60),"0")&amp;"."&amp;TEXT(MOD((HOUR(G30)*3600+MINUTE(G30)*60+SECOND(G30))/$J$3,60),"00")&amp;"/km"</f>
        <v>5.45/km</v>
      </c>
      <c r="I30" s="13">
        <f aca="true" t="shared" si="3" ref="I30:I42">G30-$G$5</f>
        <v>0.017037037037037035</v>
      </c>
      <c r="J30" s="13">
        <f aca="true" t="shared" si="4" ref="J30:J42">G30-INDEX($G$5:$G$122,MATCH(D30,$D$5:$D$122,0))</f>
        <v>0</v>
      </c>
    </row>
    <row r="31" spans="1:10" ht="15" customHeight="1">
      <c r="A31" s="12">
        <v>27</v>
      </c>
      <c r="B31" s="41" t="s">
        <v>71</v>
      </c>
      <c r="C31" s="44"/>
      <c r="D31" s="12" t="s">
        <v>23</v>
      </c>
      <c r="E31" s="25" t="s">
        <v>72</v>
      </c>
      <c r="F31" s="23">
        <v>0.04792824074074074</v>
      </c>
      <c r="G31" s="23">
        <v>0.04792824074074074</v>
      </c>
      <c r="H31" s="12" t="str">
        <f t="shared" si="2"/>
        <v>5.45/km</v>
      </c>
      <c r="I31" s="13">
        <f t="shared" si="3"/>
        <v>0.01706018518518518</v>
      </c>
      <c r="J31" s="13">
        <f t="shared" si="4"/>
        <v>0.00317129629629629</v>
      </c>
    </row>
    <row r="32" spans="1:10" ht="15" customHeight="1">
      <c r="A32" s="12">
        <v>28</v>
      </c>
      <c r="B32" s="41" t="s">
        <v>73</v>
      </c>
      <c r="C32" s="44"/>
      <c r="D32" s="12" t="s">
        <v>18</v>
      </c>
      <c r="E32" s="25" t="s">
        <v>52</v>
      </c>
      <c r="F32" s="23">
        <v>0.04856481481481482</v>
      </c>
      <c r="G32" s="23">
        <v>0.04856481481481482</v>
      </c>
      <c r="H32" s="12" t="str">
        <f t="shared" si="2"/>
        <v>5.50/km</v>
      </c>
      <c r="I32" s="13">
        <f t="shared" si="3"/>
        <v>0.017696759259259263</v>
      </c>
      <c r="J32" s="13">
        <f t="shared" si="4"/>
        <v>0.011458333333333334</v>
      </c>
    </row>
    <row r="33" spans="1:10" ht="15" customHeight="1">
      <c r="A33" s="12">
        <v>29</v>
      </c>
      <c r="B33" s="41" t="s">
        <v>74</v>
      </c>
      <c r="C33" s="44"/>
      <c r="D33" s="12" t="s">
        <v>14</v>
      </c>
      <c r="E33" s="25" t="s">
        <v>30</v>
      </c>
      <c r="F33" s="23">
        <v>0.04920138888888889</v>
      </c>
      <c r="G33" s="23">
        <v>0.04920138888888889</v>
      </c>
      <c r="H33" s="12" t="str">
        <f t="shared" si="2"/>
        <v>5.54/km</v>
      </c>
      <c r="I33" s="13">
        <f t="shared" si="3"/>
        <v>0.018333333333333337</v>
      </c>
      <c r="J33" s="13">
        <f t="shared" si="4"/>
        <v>0.014675925925925926</v>
      </c>
    </row>
    <row r="34" spans="1:10" ht="15" customHeight="1">
      <c r="A34" s="12">
        <v>30</v>
      </c>
      <c r="B34" s="41" t="s">
        <v>75</v>
      </c>
      <c r="C34" s="44"/>
      <c r="D34" s="12" t="s">
        <v>19</v>
      </c>
      <c r="E34" s="25" t="s">
        <v>27</v>
      </c>
      <c r="F34" s="23">
        <v>0.05153935185185185</v>
      </c>
      <c r="G34" s="23">
        <v>0.05153935185185185</v>
      </c>
      <c r="H34" s="12" t="str">
        <f t="shared" si="2"/>
        <v>6.11/km</v>
      </c>
      <c r="I34" s="13">
        <f t="shared" si="3"/>
        <v>0.020671296296296295</v>
      </c>
      <c r="J34" s="13">
        <f t="shared" si="4"/>
        <v>0</v>
      </c>
    </row>
    <row r="35" spans="1:10" ht="15" customHeight="1">
      <c r="A35" s="12">
        <v>31</v>
      </c>
      <c r="B35" s="41" t="s">
        <v>76</v>
      </c>
      <c r="C35" s="44"/>
      <c r="D35" s="12" t="s">
        <v>14</v>
      </c>
      <c r="E35" s="25" t="s">
        <v>35</v>
      </c>
      <c r="F35" s="23">
        <v>0.052071759259259255</v>
      </c>
      <c r="G35" s="23">
        <v>0.052071759259259255</v>
      </c>
      <c r="H35" s="12" t="str">
        <f t="shared" si="2"/>
        <v>6.15/km</v>
      </c>
      <c r="I35" s="13">
        <f t="shared" si="3"/>
        <v>0.0212037037037037</v>
      </c>
      <c r="J35" s="13">
        <f t="shared" si="4"/>
        <v>0.01754629629629629</v>
      </c>
    </row>
    <row r="36" spans="1:10" ht="15" customHeight="1">
      <c r="A36" s="12">
        <v>32</v>
      </c>
      <c r="B36" s="41" t="s">
        <v>77</v>
      </c>
      <c r="C36" s="44"/>
      <c r="D36" s="12" t="s">
        <v>26</v>
      </c>
      <c r="E36" s="25" t="s">
        <v>39</v>
      </c>
      <c r="F36" s="23">
        <v>0.05295138888888889</v>
      </c>
      <c r="G36" s="23">
        <v>0.05295138888888889</v>
      </c>
      <c r="H36" s="12" t="str">
        <f t="shared" si="2"/>
        <v>6.21/km</v>
      </c>
      <c r="I36" s="13">
        <f t="shared" si="3"/>
        <v>0.022083333333333333</v>
      </c>
      <c r="J36" s="13">
        <f t="shared" si="4"/>
        <v>0.005046296296296299</v>
      </c>
    </row>
    <row r="37" spans="1:10" ht="15" customHeight="1">
      <c r="A37" s="12">
        <v>33</v>
      </c>
      <c r="B37" s="41" t="s">
        <v>78</v>
      </c>
      <c r="C37" s="44"/>
      <c r="D37" s="12" t="s">
        <v>15</v>
      </c>
      <c r="E37" s="25" t="s">
        <v>29</v>
      </c>
      <c r="F37" s="23">
        <v>0.05333333333333334</v>
      </c>
      <c r="G37" s="23">
        <v>0.05333333333333334</v>
      </c>
      <c r="H37" s="12" t="str">
        <f t="shared" si="2"/>
        <v>6.24/km</v>
      </c>
      <c r="I37" s="13">
        <f t="shared" si="3"/>
        <v>0.022465277777777782</v>
      </c>
      <c r="J37" s="13">
        <f t="shared" si="4"/>
        <v>0.02215277777777778</v>
      </c>
    </row>
    <row r="38" spans="1:10" ht="15" customHeight="1">
      <c r="A38" s="12">
        <v>34</v>
      </c>
      <c r="B38" s="41" t="s">
        <v>79</v>
      </c>
      <c r="C38" s="44"/>
      <c r="D38" s="12" t="s">
        <v>24</v>
      </c>
      <c r="E38" s="25" t="s">
        <v>39</v>
      </c>
      <c r="F38" s="23">
        <v>0.05379629629629629</v>
      </c>
      <c r="G38" s="23">
        <v>0.05379629629629629</v>
      </c>
      <c r="H38" s="12" t="str">
        <f t="shared" si="2"/>
        <v>6.27/km</v>
      </c>
      <c r="I38" s="13">
        <f t="shared" si="3"/>
        <v>0.02292824074074074</v>
      </c>
      <c r="J38" s="13">
        <f t="shared" si="4"/>
        <v>0</v>
      </c>
    </row>
    <row r="39" spans="1:10" ht="15" customHeight="1">
      <c r="A39" s="12">
        <v>35</v>
      </c>
      <c r="B39" s="41" t="s">
        <v>80</v>
      </c>
      <c r="C39" s="44"/>
      <c r="D39" s="12" t="s">
        <v>23</v>
      </c>
      <c r="E39" s="25" t="s">
        <v>39</v>
      </c>
      <c r="F39" s="23">
        <v>0.054120370370370374</v>
      </c>
      <c r="G39" s="23">
        <v>0.054120370370370374</v>
      </c>
      <c r="H39" s="12" t="str">
        <f t="shared" si="2"/>
        <v>6.30/km</v>
      </c>
      <c r="I39" s="13">
        <f t="shared" si="3"/>
        <v>0.02325231481481482</v>
      </c>
      <c r="J39" s="13">
        <f t="shared" si="4"/>
        <v>0.009363425925925928</v>
      </c>
    </row>
    <row r="40" spans="1:10" ht="15" customHeight="1">
      <c r="A40" s="12">
        <v>36</v>
      </c>
      <c r="B40" s="41" t="s">
        <v>81</v>
      </c>
      <c r="C40" s="44"/>
      <c r="D40" s="12" t="s">
        <v>28</v>
      </c>
      <c r="E40" s="25" t="s">
        <v>34</v>
      </c>
      <c r="F40" s="23">
        <v>0.05547453703703704</v>
      </c>
      <c r="G40" s="23">
        <v>0.05547453703703704</v>
      </c>
      <c r="H40" s="12" t="str">
        <f t="shared" si="2"/>
        <v>6.39/km</v>
      </c>
      <c r="I40" s="13">
        <f t="shared" si="3"/>
        <v>0.024606481481481483</v>
      </c>
      <c r="J40" s="13">
        <f t="shared" si="4"/>
        <v>0</v>
      </c>
    </row>
    <row r="41" spans="1:10" ht="15" customHeight="1">
      <c r="A41" s="12">
        <v>37</v>
      </c>
      <c r="B41" s="41" t="s">
        <v>82</v>
      </c>
      <c r="C41" s="44"/>
      <c r="D41" s="12" t="s">
        <v>24</v>
      </c>
      <c r="E41" s="25" t="s">
        <v>27</v>
      </c>
      <c r="F41" s="23">
        <v>0.05810185185185185</v>
      </c>
      <c r="G41" s="23">
        <v>0.05810185185185185</v>
      </c>
      <c r="H41" s="12" t="str">
        <f t="shared" si="2"/>
        <v>6.58/km</v>
      </c>
      <c r="I41" s="13">
        <f t="shared" si="3"/>
        <v>0.027233796296296294</v>
      </c>
      <c r="J41" s="13">
        <f t="shared" si="4"/>
        <v>0.0043055555555555555</v>
      </c>
    </row>
    <row r="42" spans="1:10" ht="15" customHeight="1">
      <c r="A42" s="12">
        <v>38</v>
      </c>
      <c r="B42" s="41" t="s">
        <v>83</v>
      </c>
      <c r="C42" s="44"/>
      <c r="D42" s="12" t="s">
        <v>26</v>
      </c>
      <c r="E42" s="25" t="s">
        <v>84</v>
      </c>
      <c r="F42" s="23">
        <v>0.06190972222222222</v>
      </c>
      <c r="G42" s="23">
        <v>0.06190972222222222</v>
      </c>
      <c r="H42" s="12" t="str">
        <f t="shared" si="2"/>
        <v>7.26/km</v>
      </c>
      <c r="I42" s="13">
        <f t="shared" si="3"/>
        <v>0.031041666666666665</v>
      </c>
      <c r="J42" s="13">
        <f t="shared" si="4"/>
        <v>0.01400462962962963</v>
      </c>
    </row>
    <row r="43" spans="1:10" ht="15" customHeight="1">
      <c r="A43" s="12">
        <v>39</v>
      </c>
      <c r="B43" s="41" t="s">
        <v>85</v>
      </c>
      <c r="C43" s="44"/>
      <c r="D43" s="12" t="s">
        <v>24</v>
      </c>
      <c r="E43" s="25" t="s">
        <v>34</v>
      </c>
      <c r="F43" s="23">
        <v>0.0804861111111111</v>
      </c>
      <c r="G43" s="23">
        <v>0.0804861111111111</v>
      </c>
      <c r="H43" s="12" t="str">
        <f>TEXT(INT((HOUR(G43)*3600+MINUTE(G43)*60+SECOND(G43))/$J$3/60),"0")&amp;"."&amp;TEXT(MOD((HOUR(G43)*3600+MINUTE(G43)*60+SECOND(G43))/$J$3,60),"00")&amp;"/km"</f>
        <v>9.40/km</v>
      </c>
      <c r="I43" s="13">
        <f>G43-$G$5</f>
        <v>0.049618055555555554</v>
      </c>
      <c r="J43" s="13">
        <f>G43-INDEX($G$5:$G$122,MATCH(D43,$D$5:$D$122,0))</f>
        <v>0.026689814814814812</v>
      </c>
    </row>
    <row r="44" spans="1:10" ht="15" customHeight="1">
      <c r="A44" s="36">
        <v>40</v>
      </c>
      <c r="B44" s="42" t="s">
        <v>86</v>
      </c>
      <c r="C44" s="45"/>
      <c r="D44" s="36" t="s">
        <v>26</v>
      </c>
      <c r="E44" s="37" t="s">
        <v>34</v>
      </c>
      <c r="F44" s="38">
        <v>0.0804861111111111</v>
      </c>
      <c r="G44" s="38">
        <v>0.0804861111111111</v>
      </c>
      <c r="H44" s="36" t="str">
        <f>TEXT(INT((HOUR(G44)*3600+MINUTE(G44)*60+SECOND(G44))/$J$3/60),"0")&amp;"."&amp;TEXT(MOD((HOUR(G44)*3600+MINUTE(G44)*60+SECOND(G44))/$J$3,60),"00")&amp;"/km"</f>
        <v>9.40/km</v>
      </c>
      <c r="I44" s="39">
        <f>G44-$G$5</f>
        <v>0.049618055555555554</v>
      </c>
      <c r="J44" s="39">
        <f>G44-INDEX($G$5:$G$122,MATCH(D44,$D$5:$D$122,0))</f>
        <v>0.032581018518518516</v>
      </c>
    </row>
  </sheetData>
  <sheetProtection/>
  <autoFilter ref="A4:J3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Maratona di Inizio Anno</v>
      </c>
      <c r="B1" s="33"/>
      <c r="C1" s="34"/>
    </row>
    <row r="2" spans="1:3" ht="24" customHeight="1">
      <c r="A2" s="30" t="str">
        <f>Individuale!A2</f>
        <v>1ª edizione</v>
      </c>
      <c r="B2" s="30"/>
      <c r="C2" s="30"/>
    </row>
    <row r="3" spans="1:3" ht="24" customHeight="1">
      <c r="A3" s="35" t="str">
        <f>Individuale!A3</f>
        <v>Rieti (RI) Italia - Domenica 03/01/2016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6">
        <v>1</v>
      </c>
      <c r="B5" s="47" t="s">
        <v>35</v>
      </c>
      <c r="C5" s="48">
        <v>6</v>
      </c>
    </row>
    <row r="6" spans="1:3" ht="15" customHeight="1">
      <c r="A6" s="19">
        <v>2</v>
      </c>
      <c r="B6" s="18" t="s">
        <v>34</v>
      </c>
      <c r="C6" s="26">
        <v>5</v>
      </c>
    </row>
    <row r="7" spans="1:3" ht="15" customHeight="1">
      <c r="A7" s="19">
        <v>3</v>
      </c>
      <c r="B7" s="18" t="s">
        <v>39</v>
      </c>
      <c r="C7" s="26">
        <v>4</v>
      </c>
    </row>
    <row r="8" spans="1:3" ht="15" customHeight="1">
      <c r="A8" s="19">
        <v>4</v>
      </c>
      <c r="B8" s="18" t="s">
        <v>27</v>
      </c>
      <c r="C8" s="26">
        <v>4</v>
      </c>
    </row>
    <row r="9" spans="1:3" ht="15" customHeight="1">
      <c r="A9" s="19">
        <v>5</v>
      </c>
      <c r="B9" s="18" t="s">
        <v>29</v>
      </c>
      <c r="C9" s="26">
        <v>3</v>
      </c>
    </row>
    <row r="10" spans="1:3" ht="15" customHeight="1">
      <c r="A10" s="19">
        <v>6</v>
      </c>
      <c r="B10" s="18" t="s">
        <v>41</v>
      </c>
      <c r="C10" s="26">
        <v>3</v>
      </c>
    </row>
    <row r="11" spans="1:3" ht="15" customHeight="1">
      <c r="A11" s="19">
        <v>7</v>
      </c>
      <c r="B11" s="18" t="s">
        <v>52</v>
      </c>
      <c r="C11" s="26">
        <v>3</v>
      </c>
    </row>
    <row r="12" spans="1:3" ht="15" customHeight="1">
      <c r="A12" s="19">
        <v>8</v>
      </c>
      <c r="B12" s="18" t="s">
        <v>31</v>
      </c>
      <c r="C12" s="26">
        <v>2</v>
      </c>
    </row>
    <row r="13" spans="1:3" ht="15" customHeight="1">
      <c r="A13" s="19">
        <v>9</v>
      </c>
      <c r="B13" s="18" t="s">
        <v>38</v>
      </c>
      <c r="C13" s="26">
        <v>2</v>
      </c>
    </row>
    <row r="14" spans="1:3" ht="15" customHeight="1">
      <c r="A14" s="19">
        <v>10</v>
      </c>
      <c r="B14" s="18" t="s">
        <v>55</v>
      </c>
      <c r="C14" s="26">
        <v>1</v>
      </c>
    </row>
    <row r="15" spans="1:3" ht="15" customHeight="1">
      <c r="A15" s="19">
        <v>11</v>
      </c>
      <c r="B15" s="18" t="s">
        <v>72</v>
      </c>
      <c r="C15" s="26">
        <v>1</v>
      </c>
    </row>
    <row r="16" spans="1:3" ht="15" customHeight="1">
      <c r="A16" s="19">
        <v>12</v>
      </c>
      <c r="B16" s="18" t="s">
        <v>84</v>
      </c>
      <c r="C16" s="26">
        <v>1</v>
      </c>
    </row>
    <row r="17" spans="1:3" ht="15" customHeight="1">
      <c r="A17" s="19">
        <v>13</v>
      </c>
      <c r="B17" s="18" t="s">
        <v>32</v>
      </c>
      <c r="C17" s="26">
        <v>1</v>
      </c>
    </row>
    <row r="18" spans="1:3" ht="15" customHeight="1">
      <c r="A18" s="19">
        <v>14</v>
      </c>
      <c r="B18" s="18" t="s">
        <v>43</v>
      </c>
      <c r="C18" s="26">
        <v>1</v>
      </c>
    </row>
    <row r="19" spans="1:3" ht="15" customHeight="1">
      <c r="A19" s="19">
        <v>15</v>
      </c>
      <c r="B19" s="18" t="s">
        <v>33</v>
      </c>
      <c r="C19" s="26">
        <v>1</v>
      </c>
    </row>
    <row r="20" spans="1:3" ht="15" customHeight="1">
      <c r="A20" s="19">
        <v>16</v>
      </c>
      <c r="B20" s="18" t="s">
        <v>30</v>
      </c>
      <c r="C20" s="26">
        <v>1</v>
      </c>
    </row>
    <row r="21" spans="1:3" ht="15" customHeight="1">
      <c r="A21" s="20">
        <v>17</v>
      </c>
      <c r="B21" s="17" t="s">
        <v>40</v>
      </c>
      <c r="C21" s="27">
        <v>1</v>
      </c>
    </row>
    <row r="22" ht="12.75">
      <c r="C22" s="2">
        <f>SUM(C5:C21)</f>
        <v>40</v>
      </c>
    </row>
  </sheetData>
  <sheetProtection/>
  <autoFilter ref="A4:C5">
    <sortState ref="A5:C22">
      <sortCondition descending="1" sortBy="value" ref="C5:C2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2016-01-05T19:43:27Z</dcterms:modified>
  <cp:category/>
  <cp:version/>
  <cp:contentType/>
  <cp:contentStatus/>
</cp:coreProperties>
</file>