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<sst xmlns="http://schemas.openxmlformats.org/spreadsheetml/2006/main" count="384" uniqueCount="231">
  <si>
    <t>ANTONIETTA</t>
  </si>
  <si>
    <t>MAIURI</t>
  </si>
  <si>
    <t>PATRIARCA</t>
  </si>
  <si>
    <t>CECCACCI</t>
  </si>
  <si>
    <t>AGNESE</t>
  </si>
  <si>
    <t>ZOMPANTI</t>
  </si>
  <si>
    <t>LUCIA</t>
  </si>
  <si>
    <t>Iscritti</t>
  </si>
  <si>
    <t>0.42.07</t>
  </si>
  <si>
    <t>0.43.37</t>
  </si>
  <si>
    <t>0.43.58</t>
  </si>
  <si>
    <t>0.45.47</t>
  </si>
  <si>
    <t>0.47.21</t>
  </si>
  <si>
    <t>0.49.30</t>
  </si>
  <si>
    <t>0.51.50</t>
  </si>
  <si>
    <t>0.57.02</t>
  </si>
  <si>
    <t>ERRADI</t>
  </si>
  <si>
    <t>RACHID</t>
  </si>
  <si>
    <t>0.36.39</t>
  </si>
  <si>
    <t>LEPORE</t>
  </si>
  <si>
    <t>S/M</t>
  </si>
  <si>
    <t>A.S.D. POL. CIOCIARA A.FAVA</t>
  </si>
  <si>
    <t>0.37.03</t>
  </si>
  <si>
    <t>CORSETTI</t>
  </si>
  <si>
    <t>ASD ATLETICA ARCE</t>
  </si>
  <si>
    <t>0.37.29</t>
  </si>
  <si>
    <t>MATTACOLA</t>
  </si>
  <si>
    <t>0.37.52</t>
  </si>
  <si>
    <t>0.38.04</t>
  </si>
  <si>
    <t>0.38.42</t>
  </si>
  <si>
    <t>REALI</t>
  </si>
  <si>
    <t>0.40.50</t>
  </si>
  <si>
    <t>MAGNO ROBERTO</t>
  </si>
  <si>
    <t>0.40.56</t>
  </si>
  <si>
    <t>ABSI</t>
  </si>
  <si>
    <t>SADIDDIN</t>
  </si>
  <si>
    <t>A.S.D. RUNFOREVER APRILIA</t>
  </si>
  <si>
    <t>0.41.13</t>
  </si>
  <si>
    <t>CAPUANO</t>
  </si>
  <si>
    <t>0.41.18</t>
  </si>
  <si>
    <t>AM</t>
  </si>
  <si>
    <t>0.41.39</t>
  </si>
  <si>
    <t>DI ROLLO</t>
  </si>
  <si>
    <t>0.41.45</t>
  </si>
  <si>
    <t>COZZOLINO</t>
  </si>
  <si>
    <t>0.41.48</t>
  </si>
  <si>
    <t>D'URSO</t>
  </si>
  <si>
    <t>ASD ATL. SAN GIORGIO A LIRI</t>
  </si>
  <si>
    <t>0.41.58</t>
  </si>
  <si>
    <t>0.42.01</t>
  </si>
  <si>
    <t>D'ORSI</t>
  </si>
  <si>
    <t>A.S.D. ATL. SAN NICOLA UISP</t>
  </si>
  <si>
    <t>0.42.06</t>
  </si>
  <si>
    <t>D'ORAZIO</t>
  </si>
  <si>
    <t>PODISTICA DEI FIORI</t>
  </si>
  <si>
    <t>0.43.21</t>
  </si>
  <si>
    <t>VECCHIO</t>
  </si>
  <si>
    <t>J/M</t>
  </si>
  <si>
    <t>RCF - RUNNING CLUB FUTURA</t>
  </si>
  <si>
    <t>0.43.41</t>
  </si>
  <si>
    <t>CARNEVALE</t>
  </si>
  <si>
    <t>0.44.35</t>
  </si>
  <si>
    <t>DRAGONE</t>
  </si>
  <si>
    <t>0.45.06</t>
  </si>
  <si>
    <t>0.45.26</t>
  </si>
  <si>
    <t>CAMPOLI</t>
  </si>
  <si>
    <t>0.45.28</t>
  </si>
  <si>
    <t>DI PALMA</t>
  </si>
  <si>
    <t>0.45.32</t>
  </si>
  <si>
    <t>CASCHERA</t>
  </si>
  <si>
    <t>BONAVENIA</t>
  </si>
  <si>
    <t>PESCOSOLIDO</t>
  </si>
  <si>
    <t>0.46.00</t>
  </si>
  <si>
    <t>0.46.22</t>
  </si>
  <si>
    <t>SANTO</t>
  </si>
  <si>
    <t>0.46.40</t>
  </si>
  <si>
    <t>0.46.42</t>
  </si>
  <si>
    <t>CARISI</t>
  </si>
  <si>
    <t>ROBERTINO</t>
  </si>
  <si>
    <t>0.46.56</t>
  </si>
  <si>
    <t>PROTANO</t>
  </si>
  <si>
    <t>BERNARDO</t>
  </si>
  <si>
    <t>0.47.01</t>
  </si>
  <si>
    <t>NOCE</t>
  </si>
  <si>
    <t>ASD POLISPORTIVA NAMASTE'</t>
  </si>
  <si>
    <t>0.47.14</t>
  </si>
  <si>
    <t>ASD ATINA TRAIL RUNNING</t>
  </si>
  <si>
    <t>0.47.15</t>
  </si>
  <si>
    <t>CHIAVONI</t>
  </si>
  <si>
    <t>GP. M. DELLA TOLFA L'AIRONE</t>
  </si>
  <si>
    <t>0.47.58</t>
  </si>
  <si>
    <t>CIOLFI</t>
  </si>
  <si>
    <t>ASD KAYODANCE</t>
  </si>
  <si>
    <t>0.48.37</t>
  </si>
  <si>
    <t>ARCESE</t>
  </si>
  <si>
    <t>0.49.14</t>
  </si>
  <si>
    <t>FOLCARELLI</t>
  </si>
  <si>
    <t>CSI FROSINONE</t>
  </si>
  <si>
    <t>0.49.24</t>
  </si>
  <si>
    <t>0.49.54</t>
  </si>
  <si>
    <t>POMPONIO</t>
  </si>
  <si>
    <t>0.50.02</t>
  </si>
  <si>
    <t>PUTTINI</t>
  </si>
  <si>
    <t>0.50.30</t>
  </si>
  <si>
    <t>MONTEFORTE</t>
  </si>
  <si>
    <t>0.50.55</t>
  </si>
  <si>
    <t>0.51.16</t>
  </si>
  <si>
    <t>0.51.24</t>
  </si>
  <si>
    <t>PALLADINO</t>
  </si>
  <si>
    <t>RAMIERI</t>
  </si>
  <si>
    <t>IACOVACCI</t>
  </si>
  <si>
    <t>0.52.15</t>
  </si>
  <si>
    <t>VISELLI</t>
  </si>
  <si>
    <t>0.53.10</t>
  </si>
  <si>
    <t>PANICCIA</t>
  </si>
  <si>
    <t>0.53.11</t>
  </si>
  <si>
    <t>MASCETTI</t>
  </si>
  <si>
    <t>0.53.12</t>
  </si>
  <si>
    <t>0.53.23</t>
  </si>
  <si>
    <t>MORICONI</t>
  </si>
  <si>
    <t>FAUSTINO</t>
  </si>
  <si>
    <t>AICS C.P. ASDILETTAN (FR)</t>
  </si>
  <si>
    <t>0.54.30</t>
  </si>
  <si>
    <t>LA FACE</t>
  </si>
  <si>
    <t>LUCIANA</t>
  </si>
  <si>
    <t>0.54.31</t>
  </si>
  <si>
    <t>FALCONE</t>
  </si>
  <si>
    <t>0.54.33</t>
  </si>
  <si>
    <t>PETRIGLIA</t>
  </si>
  <si>
    <t>AF</t>
  </si>
  <si>
    <t>POD. ORO FANTASY</t>
  </si>
  <si>
    <t>0.54.43</t>
  </si>
  <si>
    <t>FRAIOLI</t>
  </si>
  <si>
    <t>NATALINA</t>
  </si>
  <si>
    <t>0.57.38</t>
  </si>
  <si>
    <t>LUCCHI</t>
  </si>
  <si>
    <t>0.58.03</t>
  </si>
  <si>
    <t>ALFANO</t>
  </si>
  <si>
    <t>1.00.47</t>
  </si>
  <si>
    <t>1.01.37</t>
  </si>
  <si>
    <t>1.01.38</t>
  </si>
  <si>
    <t>NUCERA</t>
  </si>
  <si>
    <t>1.02.37</t>
  </si>
  <si>
    <t>COLANTONIO</t>
  </si>
  <si>
    <t>1.06.59</t>
  </si>
  <si>
    <t>1.21.43</t>
  </si>
  <si>
    <t>DI MUGNO</t>
  </si>
  <si>
    <t>1.22.12</t>
  </si>
  <si>
    <t>Isoletta d'Arce (FR) Italia - Domenica 13/05/2012</t>
  </si>
  <si>
    <t>Corriamo intorno al Lago</t>
  </si>
  <si>
    <t>4ª edizione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</si>
  <si>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</si>
  <si>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</si>
  <si>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</si>
  <si>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</si>
  <si>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</si>
  <si>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</si>
  <si>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</si>
  <si>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</si>
  <si>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</si>
  <si>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</si>
  <si>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</si>
  <si>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GIUSEPPE</t>
  </si>
  <si>
    <t>MM35</t>
  </si>
  <si>
    <t>GIANLUCA</t>
  </si>
  <si>
    <t>MM40</t>
  </si>
  <si>
    <t>COLLEFERRO ATLETICA</t>
  </si>
  <si>
    <t>PIETRO</t>
  </si>
  <si>
    <t>MM45</t>
  </si>
  <si>
    <t>VITTORIO</t>
  </si>
  <si>
    <t>FABIO</t>
  </si>
  <si>
    <t>ANDREA</t>
  </si>
  <si>
    <t>MM50</t>
  </si>
  <si>
    <t>G.S. BANCARI ROMANI</t>
  </si>
  <si>
    <t>MICHELANGELO</t>
  </si>
  <si>
    <t>ALESSANDRO</t>
  </si>
  <si>
    <t>G.S. CAT SPORT ROMA</t>
  </si>
  <si>
    <t>MARCO</t>
  </si>
  <si>
    <t>MM55</t>
  </si>
  <si>
    <t>DAVIDE</t>
  </si>
  <si>
    <t>ROBERTO</t>
  </si>
  <si>
    <t>FRANCO</t>
  </si>
  <si>
    <t>REMO</t>
  </si>
  <si>
    <t>MASSIMO</t>
  </si>
  <si>
    <t>MAURIZIO</t>
  </si>
  <si>
    <t>MARIO</t>
  </si>
  <si>
    <t>DANIELE</t>
  </si>
  <si>
    <t>BIANCHI</t>
  </si>
  <si>
    <t>MF45</t>
  </si>
  <si>
    <t>PAOLO</t>
  </si>
  <si>
    <t>GIOVANNI</t>
  </si>
  <si>
    <t>SANDRO</t>
  </si>
  <si>
    <t>SANTORO</t>
  </si>
  <si>
    <t>MF35</t>
  </si>
  <si>
    <t>ANTONIO</t>
  </si>
  <si>
    <t>MF40</t>
  </si>
  <si>
    <t>VENTURA</t>
  </si>
  <si>
    <t>TESTA</t>
  </si>
  <si>
    <t>ALESSANDRA</t>
  </si>
  <si>
    <t>GIORGIO</t>
  </si>
  <si>
    <t>ENRICO</t>
  </si>
  <si>
    <t>ROTUNNO</t>
  </si>
  <si>
    <t>SERENA</t>
  </si>
  <si>
    <t>GIANCARLO</t>
  </si>
  <si>
    <t>MAISANO</t>
  </si>
  <si>
    <t>MM65</t>
  </si>
  <si>
    <t>PETER PAN TRIATHLON</t>
  </si>
  <si>
    <t>GIANMARCO</t>
  </si>
  <si>
    <t>LOMBARDI</t>
  </si>
  <si>
    <t>SALVATORE</t>
  </si>
  <si>
    <t>STEFANIA</t>
  </si>
  <si>
    <t>FILIPPO</t>
  </si>
  <si>
    <t>FULVIO</t>
  </si>
  <si>
    <t>MF50</t>
  </si>
  <si>
    <t>ROMANO</t>
  </si>
  <si>
    <t>PARISI</t>
  </si>
  <si>
    <t>TOMMASO</t>
  </si>
  <si>
    <t>MARCELLO</t>
  </si>
  <si>
    <t>BARBARA</t>
  </si>
  <si>
    <t>DANIELA</t>
  </si>
  <si>
    <t>GERMANI</t>
  </si>
  <si>
    <t>PISANI</t>
  </si>
  <si>
    <t>ROCCO</t>
  </si>
  <si>
    <t>SILVIO</t>
  </si>
  <si>
    <t>AUGUSTO</t>
  </si>
  <si>
    <t>DEL SIGNORE</t>
  </si>
  <si>
    <t>ERMANNO</t>
  </si>
  <si>
    <t>GERARDO</t>
  </si>
  <si>
    <t>POL. ATLETICA CEPRANO</t>
  </si>
  <si>
    <t>CONTI</t>
  </si>
  <si>
    <t>ATL. FROSINONE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</si>
</sst>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1" t="s">
        <v>149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2" t="s">
        <v>150</v>
      </c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148</v>
      </c>
      <c r="B3" s="23"/>
      <c r="C3" s="23"/>
      <c r="D3" s="23"/>
      <c r="E3" s="23"/>
      <c r="F3" s="23"/>
      <c r="G3" s="23"/>
      <c r="H3" s="3" t="s">
        <v>151</v>
      </c>
      <c r="I3" s="4">
        <v>10.2</v>
      </c>
    </row>
    <row r="4" spans="1:9" ht="37.5" customHeight="1">
      <c r="A4" s="5" t="s">
        <v>152</v>
      </c>
      <c r="B4" s="6" t="s">
        <v>153</v>
      </c>
      <c r="C4" s="7" t="s">
        <v>154</v>
      </c>
      <c r="D4" s="7" t="s">
        <v>155</v>
      </c>
      <c r="E4" s="8" t="s">
        <v>156</v>
      </c>
      <c r="F4" s="7" t="s">
        <v>157</v>
      </c>
      <c r="G4" s="7" t="s">
        <v>158</v>
      </c>
      <c r="H4" s="9" t="s">
        <v>159</v>
      </c>
      <c r="I4" s="9" t="s">
        <v>160</v>
      </c>
    </row>
    <row r="5" spans="1:9" s="12" customFormat="1" ht="15" customHeight="1">
      <c r="A5" s="10">
        <v>1</v>
      </c>
      <c r="B5" s="26" t="s">
        <v>16</v>
      </c>
      <c r="C5" s="26" t="s">
        <v>17</v>
      </c>
      <c r="D5" s="27" t="s">
        <v>165</v>
      </c>
      <c r="E5" s="26" t="s">
        <v>166</v>
      </c>
      <c r="F5" s="27" t="s">
        <v>18</v>
      </c>
      <c r="G5" s="10" t="str">
        <f aca="true" t="shared" si="0" ref="G5:G68">TEXT(INT((HOUR(F5)*3600+MINUTE(F5)*60+SECOND(F5))/$I$3/60),"0")&amp;"."&amp;TEXT(MOD((HOUR(F5)*3600+MINUTE(F5)*60+SECOND(F5))/$I$3,60),"00")&amp;"/km"</f>
        <v>3.36/km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28" t="s">
        <v>19</v>
      </c>
      <c r="C6" s="28" t="s">
        <v>223</v>
      </c>
      <c r="D6" s="29" t="s">
        <v>20</v>
      </c>
      <c r="E6" s="28" t="s">
        <v>21</v>
      </c>
      <c r="F6" s="29" t="s">
        <v>22</v>
      </c>
      <c r="G6" s="13" t="str">
        <f t="shared" si="0"/>
        <v>3.38/km</v>
      </c>
      <c r="H6" s="14">
        <f t="shared" si="1"/>
        <v>0.0002777777777777761</v>
      </c>
      <c r="I6" s="14">
        <f>F6-INDEX($F$5:$F$173,MATCH(D6,$D$5:$D$173,0))</f>
        <v>0</v>
      </c>
    </row>
    <row r="7" spans="1:9" s="12" customFormat="1" ht="15" customHeight="1">
      <c r="A7" s="13">
        <v>3</v>
      </c>
      <c r="B7" s="28" t="s">
        <v>23</v>
      </c>
      <c r="C7" s="28" t="s">
        <v>179</v>
      </c>
      <c r="D7" s="29" t="s">
        <v>20</v>
      </c>
      <c r="E7" s="28" t="s">
        <v>24</v>
      </c>
      <c r="F7" s="29" t="s">
        <v>25</v>
      </c>
      <c r="G7" s="13" t="str">
        <f t="shared" si="0"/>
        <v>3.40/km</v>
      </c>
      <c r="H7" s="14">
        <f t="shared" si="1"/>
        <v>0.0005787037037037063</v>
      </c>
      <c r="I7" s="14">
        <f>F7-INDEX($F$5:$F$173,MATCH(D7,$D$5:$D$173,0))</f>
        <v>0.0003009259259259302</v>
      </c>
    </row>
    <row r="8" spans="1:9" s="12" customFormat="1" ht="15" customHeight="1">
      <c r="A8" s="13">
        <v>4</v>
      </c>
      <c r="B8" s="28" t="s">
        <v>26</v>
      </c>
      <c r="C8" s="28" t="s">
        <v>190</v>
      </c>
      <c r="D8" s="29" t="s">
        <v>172</v>
      </c>
      <c r="E8" s="28" t="s">
        <v>166</v>
      </c>
      <c r="F8" s="29" t="s">
        <v>27</v>
      </c>
      <c r="G8" s="13" t="str">
        <f t="shared" si="0"/>
        <v>3.43/km</v>
      </c>
      <c r="H8" s="14">
        <f t="shared" si="1"/>
        <v>0.0008449074074074053</v>
      </c>
      <c r="I8" s="14">
        <f>F8-INDEX($F$5:$F$173,MATCH(D8,$D$5:$D$173,0))</f>
        <v>0</v>
      </c>
    </row>
    <row r="9" spans="1:9" s="12" customFormat="1" ht="15" customHeight="1">
      <c r="A9" s="13">
        <v>5</v>
      </c>
      <c r="B9" s="28" t="s">
        <v>220</v>
      </c>
      <c r="C9" s="28" t="s">
        <v>190</v>
      </c>
      <c r="D9" s="29" t="s">
        <v>168</v>
      </c>
      <c r="E9" s="28" t="s">
        <v>228</v>
      </c>
      <c r="F9" s="29" t="s">
        <v>28</v>
      </c>
      <c r="G9" s="13" t="str">
        <f t="shared" si="0"/>
        <v>3.44/km</v>
      </c>
      <c r="H9" s="14">
        <f t="shared" si="1"/>
        <v>0.0009837962962962986</v>
      </c>
      <c r="I9" s="14">
        <f>F9-INDEX($F$5:$F$173,MATCH(D9,$D$5:$D$173,0))</f>
        <v>0</v>
      </c>
    </row>
    <row r="10" spans="1:9" s="12" customFormat="1" ht="15" customHeight="1">
      <c r="A10" s="13">
        <v>6</v>
      </c>
      <c r="B10" s="28" t="s">
        <v>5</v>
      </c>
      <c r="C10" s="28" t="s">
        <v>175</v>
      </c>
      <c r="D10" s="29" t="s">
        <v>165</v>
      </c>
      <c r="E10" s="28" t="s">
        <v>228</v>
      </c>
      <c r="F10" s="29" t="s">
        <v>29</v>
      </c>
      <c r="G10" s="13" t="str">
        <f t="shared" si="0"/>
        <v>3.48/km</v>
      </c>
      <c r="H10" s="14">
        <f t="shared" si="1"/>
        <v>0.0014236111111111116</v>
      </c>
      <c r="I10" s="14">
        <f>F10-INDEX($F$5:$F$173,MATCH(D10,$D$5:$D$173,0))</f>
        <v>0.0014236111111111116</v>
      </c>
    </row>
    <row r="11" spans="1:9" s="12" customFormat="1" ht="15" customHeight="1">
      <c r="A11" s="13">
        <v>7</v>
      </c>
      <c r="B11" s="28" t="s">
        <v>30</v>
      </c>
      <c r="C11" s="28" t="s">
        <v>186</v>
      </c>
      <c r="D11" s="29" t="s">
        <v>165</v>
      </c>
      <c r="E11" s="28" t="s">
        <v>166</v>
      </c>
      <c r="F11" s="29" t="s">
        <v>31</v>
      </c>
      <c r="G11" s="13" t="str">
        <f t="shared" si="0"/>
        <v>4.00/km</v>
      </c>
      <c r="H11" s="14">
        <f t="shared" si="1"/>
        <v>0.0029050925925925945</v>
      </c>
      <c r="I11" s="14">
        <f>F11-INDEX($F$5:$F$173,MATCH(D11,$D$5:$D$173,0))</f>
        <v>0.0029050925925925945</v>
      </c>
    </row>
    <row r="12" spans="1:9" s="12" customFormat="1" ht="15" customHeight="1">
      <c r="A12" s="13">
        <v>8</v>
      </c>
      <c r="B12" s="28" t="s">
        <v>215</v>
      </c>
      <c r="C12" s="28" t="s">
        <v>32</v>
      </c>
      <c r="D12" s="29" t="s">
        <v>172</v>
      </c>
      <c r="E12" s="28" t="s">
        <v>21</v>
      </c>
      <c r="F12" s="29" t="s">
        <v>33</v>
      </c>
      <c r="G12" s="13" t="str">
        <f t="shared" si="0"/>
        <v>4.01/km</v>
      </c>
      <c r="H12" s="14">
        <f t="shared" si="1"/>
        <v>0.002974537037037036</v>
      </c>
      <c r="I12" s="14">
        <f>F12-INDEX($F$5:$F$173,MATCH(D12,$D$5:$D$173,0))</f>
        <v>0.0021296296296296306</v>
      </c>
    </row>
    <row r="13" spans="1:9" s="12" customFormat="1" ht="15" customHeight="1">
      <c r="A13" s="13">
        <v>9</v>
      </c>
      <c r="B13" s="28" t="s">
        <v>34</v>
      </c>
      <c r="C13" s="28" t="s">
        <v>35</v>
      </c>
      <c r="D13" s="29" t="s">
        <v>168</v>
      </c>
      <c r="E13" s="28" t="s">
        <v>36</v>
      </c>
      <c r="F13" s="29" t="s">
        <v>37</v>
      </c>
      <c r="G13" s="13" t="str">
        <f t="shared" si="0"/>
        <v>4.02/km</v>
      </c>
      <c r="H13" s="14">
        <f t="shared" si="1"/>
        <v>0.003171296296296297</v>
      </c>
      <c r="I13" s="14">
        <f>F13-INDEX($F$5:$F$173,MATCH(D13,$D$5:$D$173,0))</f>
        <v>0.0021874999999999985</v>
      </c>
    </row>
    <row r="14" spans="1:9" s="12" customFormat="1" ht="15" customHeight="1">
      <c r="A14" s="13">
        <v>10</v>
      </c>
      <c r="B14" s="28" t="s">
        <v>38</v>
      </c>
      <c r="C14" s="28" t="s">
        <v>169</v>
      </c>
      <c r="D14" s="29" t="s">
        <v>163</v>
      </c>
      <c r="E14" s="28" t="s">
        <v>21</v>
      </c>
      <c r="F14" s="29" t="s">
        <v>39</v>
      </c>
      <c r="G14" s="13" t="str">
        <f t="shared" si="0"/>
        <v>4.03/km</v>
      </c>
      <c r="H14" s="14">
        <f t="shared" si="1"/>
        <v>0.003229166666666665</v>
      </c>
      <c r="I14" s="14">
        <f>F14-INDEX($F$5:$F$173,MATCH(D14,$D$5:$D$173,0))</f>
        <v>0</v>
      </c>
    </row>
    <row r="15" spans="1:9" s="12" customFormat="1" ht="15" customHeight="1">
      <c r="A15" s="13">
        <v>11</v>
      </c>
      <c r="B15" s="28" t="s">
        <v>204</v>
      </c>
      <c r="C15" s="28" t="s">
        <v>162</v>
      </c>
      <c r="D15" s="29" t="s">
        <v>40</v>
      </c>
      <c r="E15" s="28" t="s">
        <v>206</v>
      </c>
      <c r="F15" s="29" t="s">
        <v>41</v>
      </c>
      <c r="G15" s="13" t="str">
        <f t="shared" si="0"/>
        <v>4.05/km</v>
      </c>
      <c r="H15" s="14">
        <f t="shared" si="1"/>
        <v>0.0034722222222222203</v>
      </c>
      <c r="I15" s="14">
        <f>F15-INDEX($F$5:$F$173,MATCH(D15,$D$5:$D$173,0))</f>
        <v>0</v>
      </c>
    </row>
    <row r="16" spans="1:9" s="12" customFormat="1" ht="15" customHeight="1">
      <c r="A16" s="13">
        <v>12</v>
      </c>
      <c r="B16" s="28" t="s">
        <v>42</v>
      </c>
      <c r="C16" s="28" t="s">
        <v>194</v>
      </c>
      <c r="D16" s="29" t="s">
        <v>163</v>
      </c>
      <c r="E16" s="28" t="s">
        <v>21</v>
      </c>
      <c r="F16" s="29" t="s">
        <v>43</v>
      </c>
      <c r="G16" s="13" t="str">
        <f t="shared" si="0"/>
        <v>4.06/km</v>
      </c>
      <c r="H16" s="14">
        <f t="shared" si="1"/>
        <v>0.003541666666666665</v>
      </c>
      <c r="I16" s="14">
        <f>F16-INDEX($F$5:$F$173,MATCH(D16,$D$5:$D$173,0))</f>
        <v>0.0003125000000000003</v>
      </c>
    </row>
    <row r="17" spans="1:9" s="12" customFormat="1" ht="15" customHeight="1">
      <c r="A17" s="13">
        <v>13</v>
      </c>
      <c r="B17" s="28" t="s">
        <v>44</v>
      </c>
      <c r="C17" s="28" t="s">
        <v>194</v>
      </c>
      <c r="D17" s="29" t="s">
        <v>168</v>
      </c>
      <c r="E17" s="28" t="s">
        <v>21</v>
      </c>
      <c r="F17" s="29" t="s">
        <v>45</v>
      </c>
      <c r="G17" s="13" t="str">
        <f t="shared" si="0"/>
        <v>4.06/km</v>
      </c>
      <c r="H17" s="14">
        <f t="shared" si="1"/>
        <v>0.0035763888888888894</v>
      </c>
      <c r="I17" s="14">
        <f>F17-INDEX($F$5:$F$173,MATCH(D17,$D$5:$D$173,0))</f>
        <v>0.002592592592592591</v>
      </c>
    </row>
    <row r="18" spans="1:9" s="12" customFormat="1" ht="15" customHeight="1">
      <c r="A18" s="13">
        <v>14</v>
      </c>
      <c r="B18" s="28" t="s">
        <v>46</v>
      </c>
      <c r="C18" s="28" t="s">
        <v>224</v>
      </c>
      <c r="D18" s="29" t="s">
        <v>40</v>
      </c>
      <c r="E18" s="28" t="s">
        <v>47</v>
      </c>
      <c r="F18" s="29" t="s">
        <v>48</v>
      </c>
      <c r="G18" s="13" t="str">
        <f t="shared" si="0"/>
        <v>4.07/km</v>
      </c>
      <c r="H18" s="14">
        <f t="shared" si="1"/>
        <v>0.0036921296296296285</v>
      </c>
      <c r="I18" s="14">
        <f>F18-INDEX($F$5:$F$173,MATCH(D18,$D$5:$D$173,0))</f>
        <v>0.00021990740740740825</v>
      </c>
    </row>
    <row r="19" spans="1:9" s="12" customFormat="1" ht="15" customHeight="1">
      <c r="A19" s="13">
        <v>15</v>
      </c>
      <c r="B19" s="28" t="s">
        <v>3</v>
      </c>
      <c r="C19" s="28" t="s">
        <v>191</v>
      </c>
      <c r="D19" s="29" t="s">
        <v>165</v>
      </c>
      <c r="E19" s="28" t="s">
        <v>228</v>
      </c>
      <c r="F19" s="29" t="s">
        <v>49</v>
      </c>
      <c r="G19" s="13" t="str">
        <f t="shared" si="0"/>
        <v>4.07/km</v>
      </c>
      <c r="H19" s="14">
        <f t="shared" si="1"/>
        <v>0.0037268518518518527</v>
      </c>
      <c r="I19" s="14">
        <f>F19-INDEX($F$5:$F$173,MATCH(D19,$D$5:$D$173,0))</f>
        <v>0.0037268518518518527</v>
      </c>
    </row>
    <row r="20" spans="1:9" s="12" customFormat="1" ht="15" customHeight="1">
      <c r="A20" s="13">
        <v>16</v>
      </c>
      <c r="B20" s="28" t="s">
        <v>50</v>
      </c>
      <c r="C20" s="28" t="s">
        <v>0</v>
      </c>
      <c r="D20" s="29" t="s">
        <v>195</v>
      </c>
      <c r="E20" s="28" t="s">
        <v>51</v>
      </c>
      <c r="F20" s="29" t="s">
        <v>52</v>
      </c>
      <c r="G20" s="13" t="str">
        <f t="shared" si="0"/>
        <v>4.08/km</v>
      </c>
      <c r="H20" s="14">
        <f t="shared" si="1"/>
        <v>0.003784722222222224</v>
      </c>
      <c r="I20" s="14">
        <f>F20-INDEX($F$5:$F$173,MATCH(D20,$D$5:$D$173,0))</f>
        <v>0</v>
      </c>
    </row>
    <row r="21" spans="1:9" s="12" customFormat="1" ht="15" customHeight="1">
      <c r="A21" s="13">
        <v>17</v>
      </c>
      <c r="B21" s="28" t="s">
        <v>215</v>
      </c>
      <c r="C21" s="28" t="s">
        <v>222</v>
      </c>
      <c r="D21" s="29" t="s">
        <v>172</v>
      </c>
      <c r="E21" s="28" t="s">
        <v>21</v>
      </c>
      <c r="F21" s="29" t="s">
        <v>8</v>
      </c>
      <c r="G21" s="13" t="str">
        <f t="shared" si="0"/>
        <v>4.08/km</v>
      </c>
      <c r="H21" s="14">
        <f t="shared" si="1"/>
        <v>0.0037962962962962976</v>
      </c>
      <c r="I21" s="14">
        <f>F21-INDEX($F$5:$F$173,MATCH(D21,$D$5:$D$173,0))</f>
        <v>0.0029513888888888923</v>
      </c>
    </row>
    <row r="22" spans="1:9" s="12" customFormat="1" ht="15" customHeight="1">
      <c r="A22" s="13">
        <v>18</v>
      </c>
      <c r="B22" s="28" t="s">
        <v>53</v>
      </c>
      <c r="C22" s="28" t="s">
        <v>182</v>
      </c>
      <c r="D22" s="29" t="s">
        <v>172</v>
      </c>
      <c r="E22" s="28" t="s">
        <v>54</v>
      </c>
      <c r="F22" s="29" t="s">
        <v>55</v>
      </c>
      <c r="G22" s="13" t="str">
        <f t="shared" si="0"/>
        <v>4.15/km</v>
      </c>
      <c r="H22" s="14">
        <f t="shared" si="1"/>
        <v>0.00465277777777778</v>
      </c>
      <c r="I22" s="14">
        <f>F22-INDEX($F$5:$F$173,MATCH(D22,$D$5:$D$173,0))</f>
        <v>0.0038078703703703747</v>
      </c>
    </row>
    <row r="23" spans="1:9" s="12" customFormat="1" ht="15" customHeight="1">
      <c r="A23" s="13">
        <v>19</v>
      </c>
      <c r="B23" s="28" t="s">
        <v>56</v>
      </c>
      <c r="C23" s="28" t="s">
        <v>207</v>
      </c>
      <c r="D23" s="29" t="s">
        <v>57</v>
      </c>
      <c r="E23" s="28" t="s">
        <v>21</v>
      </c>
      <c r="F23" s="29" t="s">
        <v>9</v>
      </c>
      <c r="G23" s="13" t="str">
        <f t="shared" si="0"/>
        <v>4.17/km</v>
      </c>
      <c r="H23" s="14">
        <f t="shared" si="1"/>
        <v>0.0048379629629629675</v>
      </c>
      <c r="I23" s="14">
        <f>F23-INDEX($F$5:$F$173,MATCH(D23,$D$5:$D$173,0))</f>
        <v>0</v>
      </c>
    </row>
    <row r="24" spans="1:9" s="12" customFormat="1" ht="15" customHeight="1">
      <c r="A24" s="13">
        <v>20</v>
      </c>
      <c r="B24" s="28" t="s">
        <v>197</v>
      </c>
      <c r="C24" s="28" t="s">
        <v>198</v>
      </c>
      <c r="D24" s="29" t="s">
        <v>193</v>
      </c>
      <c r="E24" s="28" t="s">
        <v>58</v>
      </c>
      <c r="F24" s="29" t="s">
        <v>59</v>
      </c>
      <c r="G24" s="13" t="str">
        <f t="shared" si="0"/>
        <v>4.17/km</v>
      </c>
      <c r="H24" s="14">
        <f t="shared" si="1"/>
        <v>0.004884259259259255</v>
      </c>
      <c r="I24" s="14">
        <f>F24-INDEX($F$5:$F$173,MATCH(D24,$D$5:$D$173,0))</f>
        <v>0</v>
      </c>
    </row>
    <row r="25" spans="1:9" s="12" customFormat="1" ht="15" customHeight="1">
      <c r="A25" s="13">
        <v>21</v>
      </c>
      <c r="B25" s="28" t="s">
        <v>201</v>
      </c>
      <c r="C25" s="28" t="s">
        <v>180</v>
      </c>
      <c r="D25" s="29" t="s">
        <v>168</v>
      </c>
      <c r="E25" s="28" t="s">
        <v>24</v>
      </c>
      <c r="F25" s="29" t="s">
        <v>10</v>
      </c>
      <c r="G25" s="13" t="str">
        <f t="shared" si="0"/>
        <v>4.19/km</v>
      </c>
      <c r="H25" s="14">
        <f t="shared" si="1"/>
        <v>0.005081018518518523</v>
      </c>
      <c r="I25" s="14">
        <f>F25-INDEX($F$5:$F$173,MATCH(D25,$D$5:$D$173,0))</f>
        <v>0.004097222222222224</v>
      </c>
    </row>
    <row r="26" spans="1:9" s="12" customFormat="1" ht="15" customHeight="1">
      <c r="A26" s="13">
        <v>22</v>
      </c>
      <c r="B26" s="28" t="s">
        <v>60</v>
      </c>
      <c r="C26" s="28" t="s">
        <v>161</v>
      </c>
      <c r="D26" s="29" t="s">
        <v>163</v>
      </c>
      <c r="E26" s="28" t="s">
        <v>21</v>
      </c>
      <c r="F26" s="29" t="s">
        <v>61</v>
      </c>
      <c r="G26" s="13" t="str">
        <f t="shared" si="0"/>
        <v>4.22/km</v>
      </c>
      <c r="H26" s="14">
        <f t="shared" si="1"/>
        <v>0.005509259259259262</v>
      </c>
      <c r="I26" s="14">
        <f>F26-INDEX($F$5:$F$173,MATCH(D26,$D$5:$D$173,0))</f>
        <v>0.0022800925925925974</v>
      </c>
    </row>
    <row r="27" spans="1:9" s="12" customFormat="1" ht="15" customHeight="1">
      <c r="A27" s="13">
        <v>23</v>
      </c>
      <c r="B27" s="28" t="s">
        <v>62</v>
      </c>
      <c r="C27" s="28" t="s">
        <v>185</v>
      </c>
      <c r="D27" s="29" t="s">
        <v>168</v>
      </c>
      <c r="E27" s="28" t="s">
        <v>47</v>
      </c>
      <c r="F27" s="29" t="s">
        <v>63</v>
      </c>
      <c r="G27" s="13" t="str">
        <f t="shared" si="0"/>
        <v>4.25/km</v>
      </c>
      <c r="H27" s="14">
        <f t="shared" si="1"/>
        <v>0.00586805555555556</v>
      </c>
      <c r="I27" s="14">
        <f>F27-INDEX($F$5:$F$173,MATCH(D27,$D$5:$D$173,0))</f>
        <v>0.004884259259259262</v>
      </c>
    </row>
    <row r="28" spans="1:9" s="15" customFormat="1" ht="15" customHeight="1">
      <c r="A28" s="13">
        <v>24</v>
      </c>
      <c r="B28" s="28" t="s">
        <v>196</v>
      </c>
      <c r="C28" s="28" t="s">
        <v>170</v>
      </c>
      <c r="D28" s="29" t="s">
        <v>163</v>
      </c>
      <c r="E28" s="28" t="s">
        <v>228</v>
      </c>
      <c r="F28" s="29" t="s">
        <v>64</v>
      </c>
      <c r="G28" s="13" t="str">
        <f t="shared" si="0"/>
        <v>4.27/km</v>
      </c>
      <c r="H28" s="14">
        <f t="shared" si="1"/>
        <v>0.006099537037037032</v>
      </c>
      <c r="I28" s="14">
        <f>F28-INDEX($F$5:$F$173,MATCH(D28,$D$5:$D$173,0))</f>
        <v>0.002870370370370367</v>
      </c>
    </row>
    <row r="29" spans="1:9" ht="15" customHeight="1">
      <c r="A29" s="13">
        <v>25</v>
      </c>
      <c r="B29" s="28" t="s">
        <v>65</v>
      </c>
      <c r="C29" s="28" t="s">
        <v>175</v>
      </c>
      <c r="D29" s="29" t="s">
        <v>163</v>
      </c>
      <c r="E29" s="28" t="s">
        <v>230</v>
      </c>
      <c r="F29" s="29" t="s">
        <v>66</v>
      </c>
      <c r="G29" s="13" t="str">
        <f t="shared" si="0"/>
        <v>4.27/km</v>
      </c>
      <c r="H29" s="14">
        <f t="shared" si="1"/>
        <v>0.006122685185185186</v>
      </c>
      <c r="I29" s="14">
        <f>F29-INDEX($F$5:$F$173,MATCH(D29,$D$5:$D$173,0))</f>
        <v>0.002893518518518521</v>
      </c>
    </row>
    <row r="30" spans="1:9" ht="15" customHeight="1">
      <c r="A30" s="13">
        <v>26</v>
      </c>
      <c r="B30" s="28" t="s">
        <v>67</v>
      </c>
      <c r="C30" s="28" t="s">
        <v>203</v>
      </c>
      <c r="D30" s="29" t="s">
        <v>165</v>
      </c>
      <c r="E30" s="28" t="s">
        <v>24</v>
      </c>
      <c r="F30" s="29" t="s">
        <v>68</v>
      </c>
      <c r="G30" s="13" t="str">
        <f t="shared" si="0"/>
        <v>4.28/km</v>
      </c>
      <c r="H30" s="14">
        <f t="shared" si="1"/>
        <v>0.00616898148148148</v>
      </c>
      <c r="I30" s="14">
        <f>F30-INDEX($F$5:$F$173,MATCH(D30,$D$5:$D$173,0))</f>
        <v>0.00616898148148148</v>
      </c>
    </row>
    <row r="31" spans="1:9" ht="15" customHeight="1">
      <c r="A31" s="13">
        <v>27</v>
      </c>
      <c r="B31" s="28" t="s">
        <v>69</v>
      </c>
      <c r="C31" s="28" t="s">
        <v>182</v>
      </c>
      <c r="D31" s="29" t="s">
        <v>168</v>
      </c>
      <c r="E31" s="28" t="s">
        <v>54</v>
      </c>
      <c r="F31" s="29" t="s">
        <v>11</v>
      </c>
      <c r="G31" s="13" t="str">
        <f t="shared" si="0"/>
        <v>4.29/km</v>
      </c>
      <c r="H31" s="14">
        <f t="shared" si="1"/>
        <v>0.006342592592592591</v>
      </c>
      <c r="I31" s="14">
        <f>F31-INDEX($F$5:$F$173,MATCH(D31,$D$5:$D$173,0))</f>
        <v>0.005358796296296292</v>
      </c>
    </row>
    <row r="32" spans="1:9" ht="15" customHeight="1">
      <c r="A32" s="13">
        <v>28</v>
      </c>
      <c r="B32" s="28" t="s">
        <v>70</v>
      </c>
      <c r="C32" s="28" t="s">
        <v>181</v>
      </c>
      <c r="D32" s="29" t="s">
        <v>172</v>
      </c>
      <c r="E32" s="28" t="s">
        <v>54</v>
      </c>
      <c r="F32" s="29" t="s">
        <v>11</v>
      </c>
      <c r="G32" s="13" t="str">
        <f t="shared" si="0"/>
        <v>4.29/km</v>
      </c>
      <c r="H32" s="14">
        <f t="shared" si="1"/>
        <v>0.006342592592592591</v>
      </c>
      <c r="I32" s="14">
        <f>F32-INDEX($F$5:$F$173,MATCH(D32,$D$5:$D$173,0))</f>
        <v>0.005497685185185185</v>
      </c>
    </row>
    <row r="33" spans="1:9" ht="15" customHeight="1">
      <c r="A33" s="13">
        <v>29</v>
      </c>
      <c r="B33" s="28" t="s">
        <v>71</v>
      </c>
      <c r="C33" s="28" t="s">
        <v>189</v>
      </c>
      <c r="D33" s="29" t="s">
        <v>168</v>
      </c>
      <c r="E33" s="28" t="s">
        <v>24</v>
      </c>
      <c r="F33" s="29" t="s">
        <v>72</v>
      </c>
      <c r="G33" s="13" t="str">
        <f t="shared" si="0"/>
        <v>4.31/km</v>
      </c>
      <c r="H33" s="14">
        <f t="shared" si="1"/>
        <v>0.006493055555555561</v>
      </c>
      <c r="I33" s="14">
        <f>F33-INDEX($F$5:$F$173,MATCH(D33,$D$5:$D$173,0))</f>
        <v>0.005509259259259262</v>
      </c>
    </row>
    <row r="34" spans="1:9" ht="15" customHeight="1">
      <c r="A34" s="13">
        <v>30</v>
      </c>
      <c r="B34" s="28" t="s">
        <v>187</v>
      </c>
      <c r="C34" s="28" t="s">
        <v>171</v>
      </c>
      <c r="D34" s="29" t="s">
        <v>165</v>
      </c>
      <c r="E34" s="28" t="s">
        <v>24</v>
      </c>
      <c r="F34" s="29" t="s">
        <v>73</v>
      </c>
      <c r="G34" s="13" t="str">
        <f t="shared" si="0"/>
        <v>4.33/km</v>
      </c>
      <c r="H34" s="14">
        <f t="shared" si="1"/>
        <v>0.006747685185185186</v>
      </c>
      <c r="I34" s="14">
        <f>F34-INDEX($F$5:$F$173,MATCH(D34,$D$5:$D$173,0))</f>
        <v>0.006747685185185186</v>
      </c>
    </row>
    <row r="35" spans="1:9" ht="15" customHeight="1">
      <c r="A35" s="13">
        <v>31</v>
      </c>
      <c r="B35" s="28" t="s">
        <v>204</v>
      </c>
      <c r="C35" s="28" t="s">
        <v>74</v>
      </c>
      <c r="D35" s="29" t="s">
        <v>205</v>
      </c>
      <c r="E35" s="28" t="s">
        <v>206</v>
      </c>
      <c r="F35" s="29" t="s">
        <v>75</v>
      </c>
      <c r="G35" s="13" t="str">
        <f t="shared" si="0"/>
        <v>4.35/km</v>
      </c>
      <c r="H35" s="14">
        <f t="shared" si="1"/>
        <v>0.006956018518518518</v>
      </c>
      <c r="I35" s="14">
        <f>F35-INDEX($F$5:$F$173,MATCH(D35,$D$5:$D$173,0))</f>
        <v>0</v>
      </c>
    </row>
    <row r="36" spans="1:9" ht="15" customHeight="1">
      <c r="A36" s="13">
        <v>32</v>
      </c>
      <c r="B36" s="28" t="s">
        <v>221</v>
      </c>
      <c r="C36" s="28" t="s">
        <v>200</v>
      </c>
      <c r="D36" s="29" t="s">
        <v>163</v>
      </c>
      <c r="E36" s="28" t="s">
        <v>54</v>
      </c>
      <c r="F36" s="29" t="s">
        <v>76</v>
      </c>
      <c r="G36" s="13" t="str">
        <f t="shared" si="0"/>
        <v>4.35/km</v>
      </c>
      <c r="H36" s="14">
        <f t="shared" si="1"/>
        <v>0.006979166666666672</v>
      </c>
      <c r="I36" s="14">
        <f>F36-INDEX($F$5:$F$173,MATCH(D36,$D$5:$D$173,0))</f>
        <v>0.003750000000000007</v>
      </c>
    </row>
    <row r="37" spans="1:9" ht="15" customHeight="1">
      <c r="A37" s="13">
        <v>33</v>
      </c>
      <c r="B37" s="28" t="s">
        <v>77</v>
      </c>
      <c r="C37" s="28" t="s">
        <v>78</v>
      </c>
      <c r="D37" s="29" t="s">
        <v>165</v>
      </c>
      <c r="E37" s="28" t="s">
        <v>21</v>
      </c>
      <c r="F37" s="29" t="s">
        <v>79</v>
      </c>
      <c r="G37" s="13" t="str">
        <f t="shared" si="0"/>
        <v>4.36/km</v>
      </c>
      <c r="H37" s="14">
        <f t="shared" si="1"/>
        <v>0.007141203703703702</v>
      </c>
      <c r="I37" s="14">
        <f>F37-INDEX($F$5:$F$173,MATCH(D37,$D$5:$D$173,0))</f>
        <v>0.007141203703703702</v>
      </c>
    </row>
    <row r="38" spans="1:9" ht="15" customHeight="1">
      <c r="A38" s="13">
        <v>34</v>
      </c>
      <c r="B38" s="28" t="s">
        <v>80</v>
      </c>
      <c r="C38" s="28" t="s">
        <v>81</v>
      </c>
      <c r="D38" s="29" t="s">
        <v>172</v>
      </c>
      <c r="E38" s="28" t="s">
        <v>21</v>
      </c>
      <c r="F38" s="29" t="s">
        <v>82</v>
      </c>
      <c r="G38" s="13" t="str">
        <f t="shared" si="0"/>
        <v>4.37/km</v>
      </c>
      <c r="H38" s="14">
        <f t="shared" si="1"/>
        <v>0.0071990740740740765</v>
      </c>
      <c r="I38" s="14">
        <f>F38-INDEX($F$5:$F$173,MATCH(D38,$D$5:$D$173,0))</f>
        <v>0.006354166666666671</v>
      </c>
    </row>
    <row r="39" spans="1:9" ht="15" customHeight="1">
      <c r="A39" s="13">
        <v>35</v>
      </c>
      <c r="B39" s="28" t="s">
        <v>83</v>
      </c>
      <c r="C39" s="28" t="s">
        <v>177</v>
      </c>
      <c r="D39" s="29" t="s">
        <v>163</v>
      </c>
      <c r="E39" s="28" t="s">
        <v>84</v>
      </c>
      <c r="F39" s="29" t="s">
        <v>85</v>
      </c>
      <c r="G39" s="13" t="str">
        <f t="shared" si="0"/>
        <v>4.38/km</v>
      </c>
      <c r="H39" s="14">
        <f t="shared" si="1"/>
        <v>0.00734953703703704</v>
      </c>
      <c r="I39" s="14">
        <f>F39-INDEX($F$5:$F$173,MATCH(D39,$D$5:$D$173,0))</f>
        <v>0.004120370370370375</v>
      </c>
    </row>
    <row r="40" spans="1:9" ht="15" customHeight="1">
      <c r="A40" s="13">
        <v>36</v>
      </c>
      <c r="B40" s="28" t="s">
        <v>192</v>
      </c>
      <c r="C40" s="28" t="s">
        <v>179</v>
      </c>
      <c r="D40" s="29" t="s">
        <v>40</v>
      </c>
      <c r="E40" s="28" t="s">
        <v>86</v>
      </c>
      <c r="F40" s="29" t="s">
        <v>87</v>
      </c>
      <c r="G40" s="13" t="str">
        <f t="shared" si="0"/>
        <v>4.38/km</v>
      </c>
      <c r="H40" s="14">
        <f t="shared" si="1"/>
        <v>0.007361111111111113</v>
      </c>
      <c r="I40" s="14">
        <f>F40-INDEX($F$5:$F$173,MATCH(D40,$D$5:$D$173,0))</f>
        <v>0.003888888888888893</v>
      </c>
    </row>
    <row r="41" spans="1:9" ht="15" customHeight="1">
      <c r="A41" s="13">
        <v>37</v>
      </c>
      <c r="B41" s="28" t="s">
        <v>88</v>
      </c>
      <c r="C41" s="28" t="s">
        <v>217</v>
      </c>
      <c r="D41" s="29" t="s">
        <v>172</v>
      </c>
      <c r="E41" s="28" t="s">
        <v>89</v>
      </c>
      <c r="F41" s="29" t="s">
        <v>12</v>
      </c>
      <c r="G41" s="13" t="str">
        <f t="shared" si="0"/>
        <v>4.39/km</v>
      </c>
      <c r="H41" s="14">
        <f t="shared" si="1"/>
        <v>0.007430555555555555</v>
      </c>
      <c r="I41" s="14">
        <f>F41-INDEX($F$5:$F$173,MATCH(D41,$D$5:$D$173,0))</f>
        <v>0.0065856481481481495</v>
      </c>
    </row>
    <row r="42" spans="1:9" ht="15" customHeight="1">
      <c r="A42" s="13">
        <v>38</v>
      </c>
      <c r="B42" s="28" t="s">
        <v>220</v>
      </c>
      <c r="C42" s="28" t="s">
        <v>6</v>
      </c>
      <c r="D42" s="29" t="s">
        <v>195</v>
      </c>
      <c r="E42" s="28" t="s">
        <v>24</v>
      </c>
      <c r="F42" s="29" t="s">
        <v>90</v>
      </c>
      <c r="G42" s="13" t="str">
        <f t="shared" si="0"/>
        <v>4.42/km</v>
      </c>
      <c r="H42" s="14">
        <f t="shared" si="1"/>
        <v>0.007858796296296298</v>
      </c>
      <c r="I42" s="14">
        <f>F42-INDEX($F$5:$F$173,MATCH(D42,$D$5:$D$173,0))</f>
        <v>0.004074074074074074</v>
      </c>
    </row>
    <row r="43" spans="1:9" ht="15" customHeight="1">
      <c r="A43" s="13">
        <v>39</v>
      </c>
      <c r="B43" s="28" t="s">
        <v>91</v>
      </c>
      <c r="C43" s="28" t="s">
        <v>184</v>
      </c>
      <c r="D43" s="29" t="s">
        <v>40</v>
      </c>
      <c r="E43" s="28" t="s">
        <v>24</v>
      </c>
      <c r="F43" s="29" t="s">
        <v>90</v>
      </c>
      <c r="G43" s="13" t="str">
        <f t="shared" si="0"/>
        <v>4.42/km</v>
      </c>
      <c r="H43" s="14">
        <f t="shared" si="1"/>
        <v>0.007858796296296298</v>
      </c>
      <c r="I43" s="14">
        <f>F43-INDEX($F$5:$F$173,MATCH(D43,$D$5:$D$173,0))</f>
        <v>0.0043865740740740775</v>
      </c>
    </row>
    <row r="44" spans="1:9" ht="15" customHeight="1">
      <c r="A44" s="13">
        <v>40</v>
      </c>
      <c r="B44" s="28" t="s">
        <v>229</v>
      </c>
      <c r="C44" s="28" t="s">
        <v>212</v>
      </c>
      <c r="D44" s="29" t="s">
        <v>163</v>
      </c>
      <c r="E44" s="28" t="s">
        <v>92</v>
      </c>
      <c r="F44" s="29" t="s">
        <v>93</v>
      </c>
      <c r="G44" s="13" t="str">
        <f t="shared" si="0"/>
        <v>4.46/km</v>
      </c>
      <c r="H44" s="14">
        <f t="shared" si="1"/>
        <v>0.008310185185185188</v>
      </c>
      <c r="I44" s="14">
        <f>F44-INDEX($F$5:$F$173,MATCH(D44,$D$5:$D$173,0))</f>
        <v>0.005081018518518523</v>
      </c>
    </row>
    <row r="45" spans="1:9" ht="15" customHeight="1">
      <c r="A45" s="13">
        <v>41</v>
      </c>
      <c r="B45" s="28" t="s">
        <v>94</v>
      </c>
      <c r="C45" s="28" t="s">
        <v>226</v>
      </c>
      <c r="D45" s="29" t="s">
        <v>178</v>
      </c>
      <c r="E45" s="28" t="s">
        <v>24</v>
      </c>
      <c r="F45" s="29" t="s">
        <v>95</v>
      </c>
      <c r="G45" s="13" t="str">
        <f t="shared" si="0"/>
        <v>4.50/km</v>
      </c>
      <c r="H45" s="14">
        <f t="shared" si="1"/>
        <v>0.00873842592592593</v>
      </c>
      <c r="I45" s="14">
        <f>F45-INDEX($F$5:$F$173,MATCH(D45,$D$5:$D$173,0))</f>
        <v>0</v>
      </c>
    </row>
    <row r="46" spans="1:9" ht="15" customHeight="1">
      <c r="A46" s="13">
        <v>42</v>
      </c>
      <c r="B46" s="28" t="s">
        <v>96</v>
      </c>
      <c r="C46" s="28" t="s">
        <v>216</v>
      </c>
      <c r="D46" s="29" t="s">
        <v>165</v>
      </c>
      <c r="E46" s="28" t="s">
        <v>97</v>
      </c>
      <c r="F46" s="29" t="s">
        <v>98</v>
      </c>
      <c r="G46" s="13" t="str">
        <f t="shared" si="0"/>
        <v>4.51/km</v>
      </c>
      <c r="H46" s="14">
        <f t="shared" si="1"/>
        <v>0.008854166666666666</v>
      </c>
      <c r="I46" s="14">
        <f>F46-INDEX($F$5:$F$173,MATCH(D46,$D$5:$D$173,0))</f>
        <v>0.008854166666666666</v>
      </c>
    </row>
    <row r="47" spans="1:9" ht="15" customHeight="1">
      <c r="A47" s="13">
        <v>43</v>
      </c>
      <c r="B47" s="28" t="s">
        <v>83</v>
      </c>
      <c r="C47" s="28" t="s">
        <v>227</v>
      </c>
      <c r="D47" s="29" t="s">
        <v>163</v>
      </c>
      <c r="E47" s="28" t="s">
        <v>84</v>
      </c>
      <c r="F47" s="29" t="s">
        <v>13</v>
      </c>
      <c r="G47" s="13" t="str">
        <f t="shared" si="0"/>
        <v>4.51/km</v>
      </c>
      <c r="H47" s="14">
        <f t="shared" si="1"/>
        <v>0.008923611111111108</v>
      </c>
      <c r="I47" s="14">
        <f>F47-INDEX($F$5:$F$173,MATCH(D47,$D$5:$D$173,0))</f>
        <v>0.005694444444444443</v>
      </c>
    </row>
    <row r="48" spans="1:9" ht="15" customHeight="1">
      <c r="A48" s="13">
        <v>44</v>
      </c>
      <c r="B48" s="30"/>
      <c r="C48" s="28" t="s">
        <v>164</v>
      </c>
      <c r="D48" s="29" t="s">
        <v>165</v>
      </c>
      <c r="E48" s="28" t="s">
        <v>228</v>
      </c>
      <c r="F48" s="29" t="s">
        <v>99</v>
      </c>
      <c r="G48" s="13" t="str">
        <f t="shared" si="0"/>
        <v>4.54/km</v>
      </c>
      <c r="H48" s="14">
        <f t="shared" si="1"/>
        <v>0.009201388888888887</v>
      </c>
      <c r="I48" s="14">
        <f>F48-INDEX($F$5:$F$173,MATCH(D48,$D$5:$D$173,0))</f>
        <v>0.009201388888888887</v>
      </c>
    </row>
    <row r="49" spans="1:9" ht="15" customHeight="1">
      <c r="A49" s="13">
        <v>45</v>
      </c>
      <c r="B49" s="28" t="s">
        <v>100</v>
      </c>
      <c r="C49" s="28" t="s">
        <v>167</v>
      </c>
      <c r="D49" s="29" t="s">
        <v>178</v>
      </c>
      <c r="E49" s="28" t="s">
        <v>86</v>
      </c>
      <c r="F49" s="29" t="s">
        <v>101</v>
      </c>
      <c r="G49" s="13" t="str">
        <f t="shared" si="0"/>
        <v>4.54/km</v>
      </c>
      <c r="H49" s="14">
        <f t="shared" si="1"/>
        <v>0.009293981481481483</v>
      </c>
      <c r="I49" s="14">
        <f>F49-INDEX($F$5:$F$173,MATCH(D49,$D$5:$D$173,0))</f>
        <v>0.0005555555555555522</v>
      </c>
    </row>
    <row r="50" spans="1:9" ht="15" customHeight="1">
      <c r="A50" s="13">
        <v>46</v>
      </c>
      <c r="B50" s="28" t="s">
        <v>102</v>
      </c>
      <c r="C50" s="28" t="s">
        <v>184</v>
      </c>
      <c r="D50" s="29" t="s">
        <v>168</v>
      </c>
      <c r="E50" s="28" t="s">
        <v>228</v>
      </c>
      <c r="F50" s="29" t="s">
        <v>103</v>
      </c>
      <c r="G50" s="13" t="str">
        <f t="shared" si="0"/>
        <v>4.57/km</v>
      </c>
      <c r="H50" s="14">
        <f t="shared" si="1"/>
        <v>0.009618055555555557</v>
      </c>
      <c r="I50" s="14">
        <f>F50-INDEX($F$5:$F$173,MATCH(D50,$D$5:$D$173,0))</f>
        <v>0.008634259259259258</v>
      </c>
    </row>
    <row r="51" spans="1:9" ht="15" customHeight="1">
      <c r="A51" s="13">
        <v>47</v>
      </c>
      <c r="B51" s="28" t="s">
        <v>104</v>
      </c>
      <c r="C51" s="28" t="s">
        <v>209</v>
      </c>
      <c r="D51" s="29" t="s">
        <v>172</v>
      </c>
      <c r="E51" s="28" t="s">
        <v>228</v>
      </c>
      <c r="F51" s="29" t="s">
        <v>105</v>
      </c>
      <c r="G51" s="13" t="str">
        <f t="shared" si="0"/>
        <v>4.60/km</v>
      </c>
      <c r="H51" s="14">
        <f t="shared" si="1"/>
        <v>0.00990740740740741</v>
      </c>
      <c r="I51" s="14">
        <f>F51-INDEX($F$5:$F$173,MATCH(D51,$D$5:$D$173,0))</f>
        <v>0.009062500000000005</v>
      </c>
    </row>
    <row r="52" spans="1:9" ht="15" customHeight="1">
      <c r="A52" s="13">
        <v>48</v>
      </c>
      <c r="B52" s="28" t="s">
        <v>208</v>
      </c>
      <c r="C52" s="28" t="s">
        <v>194</v>
      </c>
      <c r="D52" s="29" t="s">
        <v>178</v>
      </c>
      <c r="E52" s="28" t="s">
        <v>24</v>
      </c>
      <c r="F52" s="29" t="s">
        <v>106</v>
      </c>
      <c r="G52" s="13" t="str">
        <f t="shared" si="0"/>
        <v>5.02/km</v>
      </c>
      <c r="H52" s="14">
        <f t="shared" si="1"/>
        <v>0.010150462962962962</v>
      </c>
      <c r="I52" s="14">
        <f>F52-INDEX($F$5:$F$173,MATCH(D52,$D$5:$D$173,0))</f>
        <v>0.001412037037037031</v>
      </c>
    </row>
    <row r="53" spans="1:9" ht="15" customHeight="1">
      <c r="A53" s="13">
        <v>49</v>
      </c>
      <c r="B53" s="28" t="s">
        <v>70</v>
      </c>
      <c r="C53" s="28" t="s">
        <v>214</v>
      </c>
      <c r="D53" s="29" t="s">
        <v>178</v>
      </c>
      <c r="E53" s="28" t="s">
        <v>54</v>
      </c>
      <c r="F53" s="29" t="s">
        <v>107</v>
      </c>
      <c r="G53" s="13" t="str">
        <f t="shared" si="0"/>
        <v>5.02/km</v>
      </c>
      <c r="H53" s="14">
        <f t="shared" si="1"/>
        <v>0.010243055555555557</v>
      </c>
      <c r="I53" s="14">
        <f>F53-INDEX($F$5:$F$173,MATCH(D53,$D$5:$D$173,0))</f>
        <v>0.0015046296296296266</v>
      </c>
    </row>
    <row r="54" spans="1:9" ht="15" customHeight="1">
      <c r="A54" s="13">
        <v>50</v>
      </c>
      <c r="B54" s="28" t="s">
        <v>108</v>
      </c>
      <c r="C54" s="28" t="s">
        <v>174</v>
      </c>
      <c r="D54" s="29" t="s">
        <v>178</v>
      </c>
      <c r="E54" s="28" t="s">
        <v>228</v>
      </c>
      <c r="F54" s="29" t="s">
        <v>107</v>
      </c>
      <c r="G54" s="13" t="str">
        <f t="shared" si="0"/>
        <v>5.02/km</v>
      </c>
      <c r="H54" s="14">
        <f t="shared" si="1"/>
        <v>0.010243055555555557</v>
      </c>
      <c r="I54" s="14">
        <f>F54-INDEX($F$5:$F$173,MATCH(D54,$D$5:$D$173,0))</f>
        <v>0.0015046296296296266</v>
      </c>
    </row>
    <row r="55" spans="1:9" ht="15" customHeight="1">
      <c r="A55" s="13">
        <v>51</v>
      </c>
      <c r="B55" s="28" t="s">
        <v>109</v>
      </c>
      <c r="C55" s="28" t="s">
        <v>186</v>
      </c>
      <c r="D55" s="29" t="s">
        <v>172</v>
      </c>
      <c r="E55" s="28" t="s">
        <v>228</v>
      </c>
      <c r="F55" s="29" t="s">
        <v>14</v>
      </c>
      <c r="G55" s="13" t="str">
        <f t="shared" si="0"/>
        <v>5.05/km</v>
      </c>
      <c r="H55" s="14">
        <f t="shared" si="1"/>
        <v>0.010543981481481484</v>
      </c>
      <c r="I55" s="14">
        <f>F55-INDEX($F$5:$F$173,MATCH(D55,$D$5:$D$173,0))</f>
        <v>0.009699074074074079</v>
      </c>
    </row>
    <row r="56" spans="1:9" ht="15" customHeight="1">
      <c r="A56" s="13">
        <v>52</v>
      </c>
      <c r="B56" s="28" t="s">
        <v>110</v>
      </c>
      <c r="C56" s="28" t="s">
        <v>199</v>
      </c>
      <c r="D56" s="29" t="s">
        <v>205</v>
      </c>
      <c r="E56" s="28" t="s">
        <v>173</v>
      </c>
      <c r="F56" s="29" t="s">
        <v>111</v>
      </c>
      <c r="G56" s="13" t="str">
        <f t="shared" si="0"/>
        <v>5.07/km</v>
      </c>
      <c r="H56" s="14">
        <f t="shared" si="1"/>
        <v>0.010833333333333337</v>
      </c>
      <c r="I56" s="14">
        <f>F56-INDEX($F$5:$F$173,MATCH(D56,$D$5:$D$173,0))</f>
        <v>0.0038773148148148195</v>
      </c>
    </row>
    <row r="57" spans="1:9" ht="15" customHeight="1">
      <c r="A57" s="13">
        <v>53</v>
      </c>
      <c r="B57" s="28" t="s">
        <v>112</v>
      </c>
      <c r="C57" s="28" t="s">
        <v>202</v>
      </c>
      <c r="D57" s="29" t="s">
        <v>188</v>
      </c>
      <c r="E57" s="28" t="s">
        <v>228</v>
      </c>
      <c r="F57" s="29" t="s">
        <v>113</v>
      </c>
      <c r="G57" s="13" t="str">
        <f t="shared" si="0"/>
        <v>5.13/km</v>
      </c>
      <c r="H57" s="14">
        <f t="shared" si="1"/>
        <v>0.011469907407407404</v>
      </c>
      <c r="I57" s="14">
        <f>F57-INDEX($F$5:$F$173,MATCH(D57,$D$5:$D$173,0))</f>
        <v>0</v>
      </c>
    </row>
    <row r="58" spans="1:9" ht="15" customHeight="1">
      <c r="A58" s="13">
        <v>54</v>
      </c>
      <c r="B58" s="28" t="s">
        <v>114</v>
      </c>
      <c r="C58" s="28" t="s">
        <v>211</v>
      </c>
      <c r="D58" s="29" t="s">
        <v>165</v>
      </c>
      <c r="E58" s="28" t="s">
        <v>228</v>
      </c>
      <c r="F58" s="29" t="s">
        <v>115</v>
      </c>
      <c r="G58" s="13" t="str">
        <f t="shared" si="0"/>
        <v>5.13/km</v>
      </c>
      <c r="H58" s="14">
        <f t="shared" si="1"/>
        <v>0.011481481481481478</v>
      </c>
      <c r="I58" s="14">
        <f>F58-INDEX($F$5:$F$173,MATCH(D58,$D$5:$D$173,0))</f>
        <v>0.011481481481481478</v>
      </c>
    </row>
    <row r="59" spans="1:9" ht="15" customHeight="1">
      <c r="A59" s="13">
        <v>55</v>
      </c>
      <c r="B59" s="28" t="s">
        <v>116</v>
      </c>
      <c r="C59" s="28" t="s">
        <v>177</v>
      </c>
      <c r="D59" s="29" t="s">
        <v>168</v>
      </c>
      <c r="E59" s="28" t="s">
        <v>228</v>
      </c>
      <c r="F59" s="29" t="s">
        <v>117</v>
      </c>
      <c r="G59" s="13" t="str">
        <f t="shared" si="0"/>
        <v>5.13/km</v>
      </c>
      <c r="H59" s="14">
        <f t="shared" si="1"/>
        <v>0.011493055555555558</v>
      </c>
      <c r="I59" s="14">
        <f>F59-INDEX($F$5:$F$173,MATCH(D59,$D$5:$D$173,0))</f>
        <v>0.01050925925925926</v>
      </c>
    </row>
    <row r="60" spans="1:9" ht="15" customHeight="1">
      <c r="A60" s="13">
        <v>56</v>
      </c>
      <c r="B60" s="30"/>
      <c r="C60" s="28" t="s">
        <v>194</v>
      </c>
      <c r="D60" s="29" t="s">
        <v>168</v>
      </c>
      <c r="E60" s="28" t="s">
        <v>228</v>
      </c>
      <c r="F60" s="29" t="s">
        <v>118</v>
      </c>
      <c r="G60" s="13" t="str">
        <f t="shared" si="0"/>
        <v>5.14/km</v>
      </c>
      <c r="H60" s="14">
        <f t="shared" si="1"/>
        <v>0.011620370370370368</v>
      </c>
      <c r="I60" s="14">
        <f>F60-INDEX($F$5:$F$173,MATCH(D60,$D$5:$D$173,0))</f>
        <v>0.010636574074074069</v>
      </c>
    </row>
    <row r="61" spans="1:9" ht="15" customHeight="1">
      <c r="A61" s="13">
        <v>57</v>
      </c>
      <c r="B61" s="28" t="s">
        <v>119</v>
      </c>
      <c r="C61" s="28" t="s">
        <v>120</v>
      </c>
      <c r="D61" s="29" t="s">
        <v>168</v>
      </c>
      <c r="E61" s="28" t="s">
        <v>121</v>
      </c>
      <c r="F61" s="29" t="s">
        <v>122</v>
      </c>
      <c r="G61" s="13" t="str">
        <f t="shared" si="0"/>
        <v>5.21/km</v>
      </c>
      <c r="H61" s="14">
        <f t="shared" si="1"/>
        <v>0.012395833333333332</v>
      </c>
      <c r="I61" s="14">
        <f>F61-INDEX($F$5:$F$173,MATCH(D61,$D$5:$D$173,0))</f>
        <v>0.011412037037037033</v>
      </c>
    </row>
    <row r="62" spans="1:9" ht="15" customHeight="1">
      <c r="A62" s="13">
        <v>58</v>
      </c>
      <c r="B62" s="28" t="s">
        <v>123</v>
      </c>
      <c r="C62" s="28" t="s">
        <v>124</v>
      </c>
      <c r="D62" s="29" t="s">
        <v>213</v>
      </c>
      <c r="E62" s="28" t="s">
        <v>36</v>
      </c>
      <c r="F62" s="29" t="s">
        <v>125</v>
      </c>
      <c r="G62" s="13" t="str">
        <f t="shared" si="0"/>
        <v>5.21/km</v>
      </c>
      <c r="H62" s="14">
        <f t="shared" si="1"/>
        <v>0.012407407407407412</v>
      </c>
      <c r="I62" s="14">
        <f>F62-INDEX($F$5:$F$173,MATCH(D62,$D$5:$D$173,0))</f>
        <v>0</v>
      </c>
    </row>
    <row r="63" spans="1:9" ht="15" customHeight="1">
      <c r="A63" s="13">
        <v>59</v>
      </c>
      <c r="B63" s="28" t="s">
        <v>126</v>
      </c>
      <c r="C63" s="28" t="s">
        <v>190</v>
      </c>
      <c r="D63" s="29" t="s">
        <v>163</v>
      </c>
      <c r="E63" s="28" t="s">
        <v>92</v>
      </c>
      <c r="F63" s="29" t="s">
        <v>127</v>
      </c>
      <c r="G63" s="13" t="str">
        <f t="shared" si="0"/>
        <v>5.21/km</v>
      </c>
      <c r="H63" s="14">
        <f t="shared" si="1"/>
        <v>0.012430555555555552</v>
      </c>
      <c r="I63" s="14">
        <f>F63-INDEX($F$5:$F$173,MATCH(D63,$D$5:$D$173,0))</f>
        <v>0.009201388888888887</v>
      </c>
    </row>
    <row r="64" spans="1:9" ht="15" customHeight="1">
      <c r="A64" s="13">
        <v>60</v>
      </c>
      <c r="B64" s="28" t="s">
        <v>128</v>
      </c>
      <c r="C64" s="28" t="s">
        <v>218</v>
      </c>
      <c r="D64" s="29" t="s">
        <v>129</v>
      </c>
      <c r="E64" s="28" t="s">
        <v>130</v>
      </c>
      <c r="F64" s="29" t="s">
        <v>131</v>
      </c>
      <c r="G64" s="13" t="str">
        <f t="shared" si="0"/>
        <v>5.22/km</v>
      </c>
      <c r="H64" s="14">
        <f t="shared" si="1"/>
        <v>0.012546296296296295</v>
      </c>
      <c r="I64" s="14">
        <f>F64-INDEX($F$5:$F$173,MATCH(D64,$D$5:$D$173,0))</f>
        <v>0</v>
      </c>
    </row>
    <row r="65" spans="1:9" ht="15" customHeight="1">
      <c r="A65" s="13">
        <v>61</v>
      </c>
      <c r="B65" s="28" t="s">
        <v>1</v>
      </c>
      <c r="C65" s="28" t="s">
        <v>194</v>
      </c>
      <c r="D65" s="29" t="s">
        <v>178</v>
      </c>
      <c r="E65" s="28" t="s">
        <v>228</v>
      </c>
      <c r="F65" s="29" t="s">
        <v>15</v>
      </c>
      <c r="G65" s="13" t="str">
        <f t="shared" si="0"/>
        <v>5.35/km</v>
      </c>
      <c r="H65" s="14">
        <f t="shared" si="1"/>
        <v>0.01415509259259259</v>
      </c>
      <c r="I65" s="14">
        <f>F65-INDEX($F$5:$F$173,MATCH(D65,$D$5:$D$173,0))</f>
        <v>0.00541666666666666</v>
      </c>
    </row>
    <row r="66" spans="1:9" ht="15" customHeight="1">
      <c r="A66" s="13">
        <v>62</v>
      </c>
      <c r="B66" s="28" t="s">
        <v>132</v>
      </c>
      <c r="C66" s="28" t="s">
        <v>133</v>
      </c>
      <c r="D66" s="29" t="s">
        <v>129</v>
      </c>
      <c r="E66" s="28" t="s">
        <v>21</v>
      </c>
      <c r="F66" s="29" t="s">
        <v>134</v>
      </c>
      <c r="G66" s="13" t="str">
        <f t="shared" si="0"/>
        <v>5.39/km</v>
      </c>
      <c r="H66" s="14">
        <f t="shared" si="1"/>
        <v>0.01457175925925926</v>
      </c>
      <c r="I66" s="14">
        <f>F66-INDEX($F$5:$F$173,MATCH(D66,$D$5:$D$173,0))</f>
        <v>0.002025462962962965</v>
      </c>
    </row>
    <row r="67" spans="1:9" ht="15" customHeight="1">
      <c r="A67" s="13">
        <v>63</v>
      </c>
      <c r="B67" s="28" t="s">
        <v>135</v>
      </c>
      <c r="C67" s="28" t="s">
        <v>189</v>
      </c>
      <c r="D67" s="29" t="s">
        <v>178</v>
      </c>
      <c r="E67" s="28" t="s">
        <v>130</v>
      </c>
      <c r="F67" s="29" t="s">
        <v>136</v>
      </c>
      <c r="G67" s="13" t="str">
        <f t="shared" si="0"/>
        <v>5.41/km</v>
      </c>
      <c r="H67" s="14">
        <f t="shared" si="1"/>
        <v>0.014861111111111106</v>
      </c>
      <c r="I67" s="14">
        <f>F67-INDEX($F$5:$F$173,MATCH(D67,$D$5:$D$173,0))</f>
        <v>0.0061226851851851755</v>
      </c>
    </row>
    <row r="68" spans="1:9" ht="15" customHeight="1">
      <c r="A68" s="13">
        <v>64</v>
      </c>
      <c r="B68" s="28" t="s">
        <v>137</v>
      </c>
      <c r="C68" s="28" t="s">
        <v>194</v>
      </c>
      <c r="D68" s="29" t="s">
        <v>172</v>
      </c>
      <c r="E68" s="28" t="s">
        <v>21</v>
      </c>
      <c r="F68" s="29" t="s">
        <v>138</v>
      </c>
      <c r="G68" s="13" t="str">
        <f t="shared" si="0"/>
        <v>5.58/km</v>
      </c>
      <c r="H68" s="14">
        <f t="shared" si="1"/>
        <v>0.016759259259259262</v>
      </c>
      <c r="I68" s="14">
        <f>F68-INDEX($F$5:$F$173,MATCH(D68,$D$5:$D$173,0))</f>
        <v>0.015914351851851857</v>
      </c>
    </row>
    <row r="69" spans="1:9" ht="15" customHeight="1">
      <c r="A69" s="13">
        <v>65</v>
      </c>
      <c r="B69" s="28" t="s">
        <v>2</v>
      </c>
      <c r="C69" s="28" t="s">
        <v>219</v>
      </c>
      <c r="D69" s="29" t="s">
        <v>195</v>
      </c>
      <c r="E69" s="28" t="s">
        <v>24</v>
      </c>
      <c r="F69" s="29" t="s">
        <v>139</v>
      </c>
      <c r="G69" s="13" t="str">
        <f aca="true" t="shared" si="2" ref="G69:G74">TEXT(INT((HOUR(F69)*3600+MINUTE(F69)*60+SECOND(F69))/$I$3/60),"0")&amp;"."&amp;TEXT(MOD((HOUR(F69)*3600+MINUTE(F69)*60+SECOND(F69))/$I$3,60),"00")&amp;"/km"</f>
        <v>6.02/km</v>
      </c>
      <c r="H69" s="14">
        <f aca="true" t="shared" si="3" ref="H69:H74">F69-$F$5</f>
        <v>0.01733796296296296</v>
      </c>
      <c r="I69" s="14">
        <f>F69-INDEX($F$5:$F$173,MATCH(D69,$D$5:$D$173,0))</f>
        <v>0.013553240740740737</v>
      </c>
    </row>
    <row r="70" spans="1:9" ht="15" customHeight="1">
      <c r="A70" s="13">
        <v>66</v>
      </c>
      <c r="B70" s="28" t="s">
        <v>80</v>
      </c>
      <c r="C70" s="28" t="s">
        <v>216</v>
      </c>
      <c r="D70" s="29" t="s">
        <v>178</v>
      </c>
      <c r="E70" s="28" t="s">
        <v>21</v>
      </c>
      <c r="F70" s="29" t="s">
        <v>140</v>
      </c>
      <c r="G70" s="13" t="str">
        <f t="shared" si="2"/>
        <v>6.03/km</v>
      </c>
      <c r="H70" s="14">
        <f t="shared" si="3"/>
        <v>0.017349537037037042</v>
      </c>
      <c r="I70" s="14">
        <f>F70-INDEX($F$5:$F$173,MATCH(D70,$D$5:$D$173,0))</f>
        <v>0.008611111111111111</v>
      </c>
    </row>
    <row r="71" spans="1:9" ht="15" customHeight="1">
      <c r="A71" s="13">
        <v>67</v>
      </c>
      <c r="B71" s="28" t="s">
        <v>141</v>
      </c>
      <c r="C71" s="28" t="s">
        <v>162</v>
      </c>
      <c r="D71" s="29" t="s">
        <v>172</v>
      </c>
      <c r="E71" s="28" t="s">
        <v>130</v>
      </c>
      <c r="F71" s="29" t="s">
        <v>142</v>
      </c>
      <c r="G71" s="13" t="str">
        <f t="shared" si="2"/>
        <v>6.08/km</v>
      </c>
      <c r="H71" s="14">
        <f t="shared" si="3"/>
        <v>0.018032407407407403</v>
      </c>
      <c r="I71" s="14">
        <f>F71-INDEX($F$5:$F$173,MATCH(D71,$D$5:$D$173,0))</f>
        <v>0.017187499999999998</v>
      </c>
    </row>
    <row r="72" spans="1:9" ht="15" customHeight="1">
      <c r="A72" s="13">
        <v>68</v>
      </c>
      <c r="B72" s="28" t="s">
        <v>143</v>
      </c>
      <c r="C72" s="28" t="s">
        <v>183</v>
      </c>
      <c r="D72" s="29" t="s">
        <v>172</v>
      </c>
      <c r="E72" s="28" t="s">
        <v>176</v>
      </c>
      <c r="F72" s="29" t="s">
        <v>144</v>
      </c>
      <c r="G72" s="13" t="str">
        <f t="shared" si="2"/>
        <v>6.34/km</v>
      </c>
      <c r="H72" s="14">
        <f t="shared" si="3"/>
        <v>0.021064814814814817</v>
      </c>
      <c r="I72" s="14">
        <f>F72-INDEX($F$5:$F$173,MATCH(D72,$D$5:$D$173,0))</f>
        <v>0.020219907407407412</v>
      </c>
    </row>
    <row r="73" spans="1:9" ht="15" customHeight="1">
      <c r="A73" s="13">
        <v>69</v>
      </c>
      <c r="B73" s="28" t="s">
        <v>225</v>
      </c>
      <c r="C73" s="28" t="s">
        <v>210</v>
      </c>
      <c r="D73" s="29" t="s">
        <v>193</v>
      </c>
      <c r="E73" s="28" t="s">
        <v>21</v>
      </c>
      <c r="F73" s="29" t="s">
        <v>145</v>
      </c>
      <c r="G73" s="13" t="str">
        <f t="shared" si="2"/>
        <v>8.01/km</v>
      </c>
      <c r="H73" s="14">
        <f t="shared" si="3"/>
        <v>0.031296296296296294</v>
      </c>
      <c r="I73" s="14">
        <f>F73-INDEX($F$5:$F$173,MATCH(D73,$D$5:$D$173,0))</f>
        <v>0.026412037037037043</v>
      </c>
    </row>
    <row r="74" spans="1:9" ht="15" customHeight="1">
      <c r="A74" s="16">
        <v>70</v>
      </c>
      <c r="B74" s="31" t="s">
        <v>146</v>
      </c>
      <c r="C74" s="31" t="s">
        <v>4</v>
      </c>
      <c r="D74" s="32" t="s">
        <v>193</v>
      </c>
      <c r="E74" s="31" t="s">
        <v>21</v>
      </c>
      <c r="F74" s="32" t="s">
        <v>147</v>
      </c>
      <c r="G74" s="16" t="str">
        <f t="shared" si="2"/>
        <v>8.04/km</v>
      </c>
      <c r="H74" s="17">
        <f t="shared" si="3"/>
        <v>0.03163194444444445</v>
      </c>
      <c r="I74" s="17">
        <f>F74-INDEX($F$5:$F$173,MATCH(D74,$D$5:$D$173,0))</f>
        <v>0.026747685185185197</v>
      </c>
    </row>
  </sheetData>
  <autoFilter ref="A4:I7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4" t="str">
        <f>Individuale!A1</f>
        <v>Corriamo intorno al Lago</v>
      </c>
      <c r="B1" s="24"/>
      <c r="C1" s="24"/>
    </row>
    <row r="2" spans="1:3" ht="42" customHeight="1">
      <c r="A2" s="25" t="str">
        <f>Individuale!A3&amp;" km. "&amp;Individuale!I3</f>
        <v>Isoletta d'Arce (FR) Italia - Domenica 13/05/2012 km. 10,2</v>
      </c>
      <c r="B2" s="25"/>
      <c r="C2" s="25"/>
    </row>
    <row r="3" spans="1:3" ht="24.75" customHeight="1">
      <c r="A3" s="18" t="s">
        <v>152</v>
      </c>
      <c r="B3" s="19" t="s">
        <v>156</v>
      </c>
      <c r="C3" s="19" t="s">
        <v>7</v>
      </c>
    </row>
    <row r="4" spans="1:3" ht="15" customHeight="1">
      <c r="A4" s="10">
        <v>1</v>
      </c>
      <c r="B4" s="33" t="s">
        <v>21</v>
      </c>
      <c r="C4" s="35">
        <v>15</v>
      </c>
    </row>
    <row r="5" spans="1:3" ht="15" customHeight="1">
      <c r="A5" s="13">
        <v>2</v>
      </c>
      <c r="B5" s="30" t="s">
        <v>228</v>
      </c>
      <c r="C5" s="36">
        <v>14</v>
      </c>
    </row>
    <row r="6" spans="1:3" ht="15" customHeight="1">
      <c r="A6" s="13">
        <v>3</v>
      </c>
      <c r="B6" s="30" t="s">
        <v>24</v>
      </c>
      <c r="C6" s="36">
        <v>10</v>
      </c>
    </row>
    <row r="7" spans="1:3" ht="15" customHeight="1">
      <c r="A7" s="13">
        <v>4</v>
      </c>
      <c r="B7" s="30" t="s">
        <v>54</v>
      </c>
      <c r="C7" s="36">
        <v>5</v>
      </c>
    </row>
    <row r="8" spans="1:3" ht="15" customHeight="1">
      <c r="A8" s="13">
        <v>5</v>
      </c>
      <c r="B8" s="30" t="s">
        <v>166</v>
      </c>
      <c r="C8" s="36">
        <v>3</v>
      </c>
    </row>
    <row r="9" spans="1:3" ht="15" customHeight="1">
      <c r="A9" s="13">
        <v>6</v>
      </c>
      <c r="B9" s="30" t="s">
        <v>130</v>
      </c>
      <c r="C9" s="36">
        <v>3</v>
      </c>
    </row>
    <row r="10" spans="1:3" ht="15" customHeight="1">
      <c r="A10" s="13">
        <v>7</v>
      </c>
      <c r="B10" s="30" t="s">
        <v>36</v>
      </c>
      <c r="C10" s="36">
        <v>2</v>
      </c>
    </row>
    <row r="11" spans="1:3" ht="15" customHeight="1">
      <c r="A11" s="13">
        <v>8</v>
      </c>
      <c r="B11" s="30" t="s">
        <v>86</v>
      </c>
      <c r="C11" s="36">
        <v>2</v>
      </c>
    </row>
    <row r="12" spans="1:3" ht="15" customHeight="1">
      <c r="A12" s="13">
        <v>9</v>
      </c>
      <c r="B12" s="30" t="s">
        <v>47</v>
      </c>
      <c r="C12" s="36">
        <v>2</v>
      </c>
    </row>
    <row r="13" spans="1:3" ht="15" customHeight="1">
      <c r="A13" s="13">
        <v>10</v>
      </c>
      <c r="B13" s="30" t="s">
        <v>92</v>
      </c>
      <c r="C13" s="36">
        <v>2</v>
      </c>
    </row>
    <row r="14" spans="1:3" ht="15" customHeight="1">
      <c r="A14" s="13">
        <v>11</v>
      </c>
      <c r="B14" s="30" t="s">
        <v>84</v>
      </c>
      <c r="C14" s="36">
        <v>2</v>
      </c>
    </row>
    <row r="15" spans="1:3" ht="15" customHeight="1">
      <c r="A15" s="13">
        <v>12</v>
      </c>
      <c r="B15" s="30" t="s">
        <v>206</v>
      </c>
      <c r="C15" s="36">
        <v>2</v>
      </c>
    </row>
    <row r="16" spans="1:3" ht="15" customHeight="1">
      <c r="A16" s="13">
        <v>13</v>
      </c>
      <c r="B16" s="30" t="s">
        <v>51</v>
      </c>
      <c r="C16" s="36">
        <v>1</v>
      </c>
    </row>
    <row r="17" spans="1:3" ht="15" customHeight="1">
      <c r="A17" s="13">
        <v>14</v>
      </c>
      <c r="B17" s="30" t="s">
        <v>121</v>
      </c>
      <c r="C17" s="36">
        <v>1</v>
      </c>
    </row>
    <row r="18" spans="1:3" ht="15" customHeight="1">
      <c r="A18" s="13">
        <v>15</v>
      </c>
      <c r="B18" s="30" t="s">
        <v>230</v>
      </c>
      <c r="C18" s="36">
        <v>1</v>
      </c>
    </row>
    <row r="19" spans="1:3" ht="15" customHeight="1">
      <c r="A19" s="13">
        <v>16</v>
      </c>
      <c r="B19" s="30" t="s">
        <v>97</v>
      </c>
      <c r="C19" s="36">
        <v>1</v>
      </c>
    </row>
    <row r="20" spans="1:3" ht="15" customHeight="1">
      <c r="A20" s="13">
        <v>17</v>
      </c>
      <c r="B20" s="30" t="s">
        <v>173</v>
      </c>
      <c r="C20" s="36">
        <v>1</v>
      </c>
    </row>
    <row r="21" spans="1:3" ht="15" customHeight="1">
      <c r="A21" s="13">
        <v>18</v>
      </c>
      <c r="B21" s="30" t="s">
        <v>176</v>
      </c>
      <c r="C21" s="36">
        <v>1</v>
      </c>
    </row>
    <row r="22" spans="1:3" ht="15" customHeight="1">
      <c r="A22" s="13">
        <v>19</v>
      </c>
      <c r="B22" s="30" t="s">
        <v>89</v>
      </c>
      <c r="C22" s="36">
        <v>1</v>
      </c>
    </row>
    <row r="23" spans="1:3" ht="15" customHeight="1">
      <c r="A23" s="16">
        <v>20</v>
      </c>
      <c r="B23" s="34" t="s">
        <v>58</v>
      </c>
      <c r="C23" s="37">
        <v>1</v>
      </c>
    </row>
    <row r="24" spans="1:3" ht="12.75">
      <c r="A24" s="20"/>
      <c r="B24" s="20"/>
      <c r="C24" s="20">
        <f>SUM(C4:C23)</f>
        <v>70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2012-05-17T12:22:11Z</dcterms:created>
  <dcterms:modified xsi:type="dcterms:W3CDTF">2012-05-17T12:29:27Z</dcterms:modified>
  <cp:category/>
  <cp:version/>
  <cp:contentType/>
  <cp:contentStatus/>
</cp:coreProperties>
</file>