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225" windowHeight="9150" activeTab="0"/>
  </bookViews>
  <sheets>
    <sheet name="Individuale" sheetId="1" r:id="rId1"/>
    <sheet name="Squadre" sheetId="2" r:id="rId2"/>
  </sheets>
  <definedNames>
    <definedName name="_xlnm._FilterDatabase" localSheetId="0" hidden="1">'Individuale'!$A$3:$I$133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<sst xmlns="http://schemas.openxmlformats.org/spreadsheetml/2006/main" count="587" uniqueCount="288">
  <si>
    <t>PODISTICA PRENESTE</t>
  </si>
  <si>
    <t>JONES</t>
  </si>
  <si>
    <t>GAVIN</t>
  </si>
  <si>
    <t>RANELAGH HARRIERS GRAN BRETAGNA</t>
  </si>
  <si>
    <t>PORCU</t>
  </si>
  <si>
    <t>GP ATLETICA FALERIA</t>
  </si>
  <si>
    <t>SCARPA</t>
  </si>
  <si>
    <t>DEMIDIO</t>
  </si>
  <si>
    <t>ASD RUNNER RIETI</t>
  </si>
  <si>
    <t>ATLETICA PALOMBARA</t>
  </si>
  <si>
    <t>PERELLI</t>
  </si>
  <si>
    <t>GSD K42</t>
  </si>
  <si>
    <t>LUTRI</t>
  </si>
  <si>
    <t>GUADAGNINI</t>
  </si>
  <si>
    <t>MMAM</t>
  </si>
  <si>
    <t>COLLEPICCOLO</t>
  </si>
  <si>
    <t>MSP ITALIA</t>
  </si>
  <si>
    <t>BASCI</t>
  </si>
  <si>
    <t>ATLETICA FIANO ROMANO</t>
  </si>
  <si>
    <t>CAMPAGNA</t>
  </si>
  <si>
    <t>AS WORLD MARATHON CLUB</t>
  </si>
  <si>
    <t>DOMINICI</t>
  </si>
  <si>
    <t>GS CAT SPORT</t>
  </si>
  <si>
    <t>CUCCHIARELLI</t>
  </si>
  <si>
    <t>GS ARCOBALENO</t>
  </si>
  <si>
    <t>SANNA</t>
  </si>
  <si>
    <t>US ROMA 83</t>
  </si>
  <si>
    <t>TURRIONI</t>
  </si>
  <si>
    <t>ASPA BASTIA</t>
  </si>
  <si>
    <t>LA CAVA</t>
  </si>
  <si>
    <t>GIUSEPPE PAOLO</t>
  </si>
  <si>
    <t>TREPICCIONE</t>
  </si>
  <si>
    <t>GS ATLETICO CAPOTERRA</t>
  </si>
  <si>
    <t>SALLAI</t>
  </si>
  <si>
    <t>MICHETTI</t>
  </si>
  <si>
    <t>FABIO MASSIMO</t>
  </si>
  <si>
    <t>UISP MONTEROTONDO</t>
  </si>
  <si>
    <t>SALATINO</t>
  </si>
  <si>
    <t>DEGIDIO</t>
  </si>
  <si>
    <t>GIUSEPPINO</t>
  </si>
  <si>
    <t>NOVELLI</t>
  </si>
  <si>
    <t>LBM SPORT SPORT</t>
  </si>
  <si>
    <t>TONANZI</t>
  </si>
  <si>
    <t>VARESI</t>
  </si>
  <si>
    <t>ATLETICA ROMA ACQUACETOSA</t>
  </si>
  <si>
    <t>VERDIGLIONE</t>
  </si>
  <si>
    <t>COSMA</t>
  </si>
  <si>
    <t>ATLETICA VILLA GUGLIELMI</t>
  </si>
  <si>
    <t>LICATA</t>
  </si>
  <si>
    <t>ATLETICA POMEZIA</t>
  </si>
  <si>
    <t>ATLETICO AVIS/AIDO RIETI</t>
  </si>
  <si>
    <t>DESOGUS</t>
  </si>
  <si>
    <t>SERRECCHIA</t>
  </si>
  <si>
    <t>CECCONI</t>
  </si>
  <si>
    <t>EUSTACHI</t>
  </si>
  <si>
    <t>CLUB ATLETICO CENTRALE</t>
  </si>
  <si>
    <t>BROCCOLETTI</t>
  </si>
  <si>
    <t>ATLETICA CARIRI</t>
  </si>
  <si>
    <t>CARLETTI</t>
  </si>
  <si>
    <t>DALESSANDRI</t>
  </si>
  <si>
    <t>ASD ANGUILLARA SABAZIA RUNNING</t>
  </si>
  <si>
    <t>BALZANO</t>
  </si>
  <si>
    <t>ASD RUNNING EVOLUTION</t>
  </si>
  <si>
    <t>PRIORE</t>
  </si>
  <si>
    <t>DETTORRE</t>
  </si>
  <si>
    <t>ATLETICA LA SBARRA</t>
  </si>
  <si>
    <t>ROTUNNO</t>
  </si>
  <si>
    <t>TESTA</t>
  </si>
  <si>
    <t>MFAM</t>
  </si>
  <si>
    <t>ASD ATLETICA PEGASO</t>
  </si>
  <si>
    <t>RODO</t>
  </si>
  <si>
    <t>IPPOLITI</t>
  </si>
  <si>
    <t>VALERIANI</t>
  </si>
  <si>
    <t>CRM RACING</t>
  </si>
  <si>
    <t>DI FRANCESCANTONIO</t>
  </si>
  <si>
    <t>STEPAN</t>
  </si>
  <si>
    <t>G. VALENTINA</t>
  </si>
  <si>
    <t>PELLICCIOTTA</t>
  </si>
  <si>
    <t>AS CERVETERI</t>
  </si>
  <si>
    <t>CRESCA</t>
  </si>
  <si>
    <t>VIOTTI</t>
  </si>
  <si>
    <t>ANNARITA</t>
  </si>
  <si>
    <t>ROBERTI</t>
  </si>
  <si>
    <t>LUPI</t>
  </si>
  <si>
    <t>SABINA MARATHON CLUB</t>
  </si>
  <si>
    <t>CELLETTI</t>
  </si>
  <si>
    <t>SCAVO 2000</t>
  </si>
  <si>
    <t>AMATORI LARIANO</t>
  </si>
  <si>
    <t>SCARSELLA</t>
  </si>
  <si>
    <t>PIERA</t>
  </si>
  <si>
    <t>SNOWBOARD CLUB GIACOMAINS</t>
  </si>
  <si>
    <t>MANCIN</t>
  </si>
  <si>
    <t>TIRRENO ATLETICA CIVITAVECCHIA</t>
  </si>
  <si>
    <t>RANALLI</t>
  </si>
  <si>
    <t>MESCHINI</t>
  </si>
  <si>
    <t>MONICA DORIA</t>
  </si>
  <si>
    <t>CRESCENTINI</t>
  </si>
  <si>
    <t>FALLONI</t>
  </si>
  <si>
    <t>ATLETICA MONTE MARIO</t>
  </si>
  <si>
    <t>CIFERRI</t>
  </si>
  <si>
    <t>CICLO CLUB PASSO CORESE</t>
  </si>
  <si>
    <t>PINTUS</t>
  </si>
  <si>
    <t>URBANIAK</t>
  </si>
  <si>
    <t>CZESLAWA</t>
  </si>
  <si>
    <t>SETTIMI</t>
  </si>
  <si>
    <t>DEL CIELLO</t>
  </si>
  <si>
    <t>BORDONI</t>
  </si>
  <si>
    <t>BUSTO</t>
  </si>
  <si>
    <t>ANTONELLO</t>
  </si>
  <si>
    <t>CAROSI</t>
  </si>
  <si>
    <t>ONESTI</t>
  </si>
  <si>
    <t>CANESTRARI</t>
  </si>
  <si>
    <t>FANELLI</t>
  </si>
  <si>
    <t>ADELE</t>
  </si>
  <si>
    <t>LENCIONI</t>
  </si>
  <si>
    <t>SCOPPETTUOLO</t>
  </si>
  <si>
    <t>TURCO</t>
  </si>
  <si>
    <t>AS MEDITERRANEA</t>
  </si>
  <si>
    <t>MOZZETTI</t>
  </si>
  <si>
    <t>SCARAFILE</t>
  </si>
  <si>
    <t>ATLETICA CASALINI</t>
  </si>
  <si>
    <t>FILESI</t>
  </si>
  <si>
    <t>GS CASTELLO</t>
  </si>
  <si>
    <t>TARTAGLIA</t>
  </si>
  <si>
    <t>ALVARO</t>
  </si>
  <si>
    <t>MM75</t>
  </si>
  <si>
    <t>AMATORI VELLETRI</t>
  </si>
  <si>
    <t>DE MATTIA</t>
  </si>
  <si>
    <t>LUDOVICO</t>
  </si>
  <si>
    <t>OLIMPICA FLAMINIA</t>
  </si>
  <si>
    <t>SUCCU</t>
  </si>
  <si>
    <t>ERAMO</t>
  </si>
  <si>
    <t>REMIGIO</t>
  </si>
  <si>
    <t>VERZILLI</t>
  </si>
  <si>
    <t>POSSENTI</t>
  </si>
  <si>
    <t>VERGARI</t>
  </si>
  <si>
    <t>FRANCICA</t>
  </si>
  <si>
    <t>MINOTTI</t>
  </si>
  <si>
    <t>DAMARIO</t>
  </si>
  <si>
    <t>AGS LITAL</t>
  </si>
  <si>
    <t>DELLE NOCI</t>
  </si>
  <si>
    <t>BROGI</t>
  </si>
  <si>
    <t>FRASCHETTI</t>
  </si>
  <si>
    <t>OSVALDO</t>
  </si>
  <si>
    <t>MENINI</t>
  </si>
  <si>
    <t>CALCERANO</t>
  </si>
  <si>
    <t>FUCITO</t>
  </si>
  <si>
    <t>CINGOLANI</t>
  </si>
  <si>
    <t>TESTINI</t>
  </si>
  <si>
    <t>GABRIELLA</t>
  </si>
  <si>
    <t>AMATORI CASTELFUSANO</t>
  </si>
  <si>
    <t>FANISIO</t>
  </si>
  <si>
    <t>SANGUINI</t>
  </si>
  <si>
    <t>VALERIA</t>
  </si>
  <si>
    <t>LUCARONI</t>
  </si>
  <si>
    <t>LETIZIA</t>
  </si>
  <si>
    <t xml:space="preserve"> Corri Cures 2ª edizione</t>
  </si>
  <si>
    <t>Passo Corese (RI) Italia - Domenica 18/10/2009</t>
  </si>
  <si>
    <t>A.S.D. PODISTICA SOLIDARIETA</t>
  </si>
  <si>
    <t>A.S.D. RUNNER RIETI</t>
  </si>
  <si>
    <t>A.S.D. ANGUILLARA SABAZIA RUNNING</t>
  </si>
  <si>
    <t>A.S.D. ATLETICA PEGASO</t>
  </si>
  <si>
    <t>ADEMO</t>
  </si>
  <si>
    <t>RAPALI</t>
  </si>
  <si>
    <t>BENITO</t>
  </si>
  <si>
    <t>PFIZER ITALIA RUNNING TEAM</t>
  </si>
  <si>
    <t>PERUGINI</t>
  </si>
  <si>
    <t>CARLO ALBERTO</t>
  </si>
  <si>
    <t>IACOPONI</t>
  </si>
  <si>
    <t>BATTISTI</t>
  </si>
  <si>
    <t>NARDI</t>
  </si>
  <si>
    <t>MARTINI</t>
  </si>
  <si>
    <t>ROSATELLI</t>
  </si>
  <si>
    <t>MARIA</t>
  </si>
  <si>
    <t>ROMANO</t>
  </si>
  <si>
    <t>ZAPPI</t>
  </si>
  <si>
    <t>UISP ROMA</t>
  </si>
  <si>
    <t>CLAUDIA</t>
  </si>
  <si>
    <t>RONDELLI</t>
  </si>
  <si>
    <t>EUGENIO</t>
  </si>
  <si>
    <t>CORRETTI</t>
  </si>
  <si>
    <t>BUZZI</t>
  </si>
  <si>
    <t>DE VITA</t>
  </si>
  <si>
    <t>ROCCO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</si>
  <si>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</si>
  <si>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</si>
  <si>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</si>
  <si>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</si>
  <si>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</si>
  <si>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</si>
  <si>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</si>
  <si>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</si>
  <si>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</si>
  <si>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</si>
  <si>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</si>
  <si>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A.S.D. PODISTICA SOLIDARIETA'</t>
  </si>
  <si>
    <t>TIVOLI MARATHON</t>
  </si>
  <si>
    <t>RUNNING CLUB FUTURA</t>
  </si>
  <si>
    <t>ANTONIO</t>
  </si>
  <si>
    <t>GIOVANNI</t>
  </si>
  <si>
    <t>GIUSEPPE</t>
  </si>
  <si>
    <t>DE SANTIS</t>
  </si>
  <si>
    <t>BRUNO</t>
  </si>
  <si>
    <t>FRANCO</t>
  </si>
  <si>
    <t>PAOLO</t>
  </si>
  <si>
    <t>MASSIMO</t>
  </si>
  <si>
    <t>LUCIANO</t>
  </si>
  <si>
    <t>GIANLUCA</t>
  </si>
  <si>
    <t>ALBERTO</t>
  </si>
  <si>
    <t>FABRIZIO</t>
  </si>
  <si>
    <t>CARLO</t>
  </si>
  <si>
    <t>LORENZO</t>
  </si>
  <si>
    <t>STEFANO</t>
  </si>
  <si>
    <t>MAURO</t>
  </si>
  <si>
    <t>ALESSANDRO</t>
  </si>
  <si>
    <t>ROBERTO</t>
  </si>
  <si>
    <t>NICOLA</t>
  </si>
  <si>
    <t>LUIGI</t>
  </si>
  <si>
    <t>MAURIZIO</t>
  </si>
  <si>
    <t>GIANCARLO</t>
  </si>
  <si>
    <t>LUCA</t>
  </si>
  <si>
    <t>MARCO</t>
  </si>
  <si>
    <t>SERGIO</t>
  </si>
  <si>
    <t>CLAUDIO</t>
  </si>
  <si>
    <t>GIANNI</t>
  </si>
  <si>
    <t>TOMMASO</t>
  </si>
  <si>
    <t>MASSIMILIANO</t>
  </si>
  <si>
    <t>VINCENZO</t>
  </si>
  <si>
    <t>GIANFRANCO</t>
  </si>
  <si>
    <t>DOMENICO</t>
  </si>
  <si>
    <t>MARIO</t>
  </si>
  <si>
    <t>ROBERTA</t>
  </si>
  <si>
    <t>DE LUCA</t>
  </si>
  <si>
    <t>PIETRO</t>
  </si>
  <si>
    <t>VALERIO</t>
  </si>
  <si>
    <t>ANGELO</t>
  </si>
  <si>
    <t>GIAMPIERO</t>
  </si>
  <si>
    <t>VITO</t>
  </si>
  <si>
    <t>ELIO</t>
  </si>
  <si>
    <t>LIBERATO</t>
  </si>
  <si>
    <t>UGO</t>
  </si>
  <si>
    <t>DESSI</t>
  </si>
  <si>
    <t>SANTINI</t>
  </si>
  <si>
    <t>MARINELLI</t>
  </si>
  <si>
    <t>TRAVAGLINI</t>
  </si>
  <si>
    <t>BOTTI</t>
  </si>
  <si>
    <t>ROMOLO</t>
  </si>
  <si>
    <t>COPPOLA</t>
  </si>
  <si>
    <t>WALTER</t>
  </si>
  <si>
    <t>GIACOMINI</t>
  </si>
  <si>
    <t>CALABRINI</t>
  </si>
  <si>
    <t>AMEDEO</t>
  </si>
  <si>
    <t>A.S.D. RUNNING EVOLUTION</t>
  </si>
  <si>
    <t>ATLETICA ARCE</t>
  </si>
  <si>
    <t>CHERUBINI</t>
  </si>
  <si>
    <t>ALESSANDRA</t>
  </si>
  <si>
    <t>DECEMBRINI</t>
  </si>
  <si>
    <t>GIORDANO</t>
  </si>
  <si>
    <t>VALERI</t>
  </si>
  <si>
    <t>VINCENZO NICODEMO</t>
  </si>
  <si>
    <t>CAROZZA</t>
  </si>
  <si>
    <t>GOLVELLI</t>
  </si>
  <si>
    <t>PRIORI</t>
  </si>
  <si>
    <t>ANTONINO</t>
  </si>
  <si>
    <t>MM40</t>
  </si>
  <si>
    <t>MM45</t>
  </si>
  <si>
    <t>MM60</t>
  </si>
  <si>
    <t>MM50</t>
  </si>
  <si>
    <t>MM55</t>
  </si>
  <si>
    <t>GS BANCARI ROMANI</t>
  </si>
  <si>
    <t>MF45</t>
  </si>
  <si>
    <t>MF40</t>
  </si>
  <si>
    <t>DEL NEGRO</t>
  </si>
  <si>
    <t>MM65</t>
  </si>
  <si>
    <t>MF50</t>
  </si>
  <si>
    <t>BRUNETTI</t>
  </si>
  <si>
    <t>MF55</t>
  </si>
  <si>
    <t>TIZIANA</t>
  </si>
  <si>
    <t>CESARE</t>
  </si>
  <si>
    <t>MM35</t>
  </si>
  <si>
    <t>AMATORI VILLA PAMPHILI</t>
  </si>
  <si>
    <t>ATLETICOUISP MONTEROTONDO</t>
  </si>
  <si>
    <t>PETRICCA</t>
  </si>
  <si>
    <t>VILLA GUGLIELMI</t>
  </si>
  <si>
    <t>MF35</t>
  </si>
  <si>
    <t>PIMPINELLA</t>
  </si>
  <si>
    <t>MM70</t>
  </si>
  <si>
    <t>FLAVIO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</si>
</sst>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  <numFmt numFmtId="167" formatCode="[$-F400]h:mm:ss\ AM/PM"/>
  </numFmts>
  <fonts count="15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  <font>
      <b/>
      <i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1" fontId="6" fillId="3" borderId="5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1" fontId="0" fillId="3" borderId="3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165" fontId="0" fillId="0" borderId="5" xfId="0" applyNumberFormat="1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165" fontId="0" fillId="0" borderId="6" xfId="0" applyNumberFormat="1" applyFont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/>
    </xf>
    <xf numFmtId="165" fontId="14" fillId="0" borderId="6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7" xfId="0" applyNumberFormat="1" applyFont="1" applyBorder="1" applyAlignment="1">
      <alignment horizontal="center" vertical="center"/>
    </xf>
    <xf numFmtId="0" fontId="0" fillId="0" borderId="8" xfId="0" applyNumberFormat="1" applyFont="1" applyBorder="1" applyAlignment="1">
      <alignment horizontal="center" vertical="center"/>
    </xf>
    <xf numFmtId="0" fontId="1" fillId="3" borderId="9" xfId="0" applyFont="1" applyFill="1" applyBorder="1" applyAlignment="1">
      <alignment horizontal="center"/>
    </xf>
    <xf numFmtId="0" fontId="12" fillId="3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/>
    </xf>
    <xf numFmtId="0" fontId="10" fillId="3" borderId="12" xfId="0" applyFont="1" applyFill="1" applyBorder="1" applyAlignment="1">
      <alignment horizontal="center"/>
    </xf>
    <xf numFmtId="0" fontId="10" fillId="3" borderId="13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4" xfId="0" applyNumberFormat="1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7" xfId="0" applyFont="1" applyBorder="1" applyAlignment="1">
      <alignment vertical="center"/>
    </xf>
    <xf numFmtId="0" fontId="14" fillId="0" borderId="7" xfId="0" applyNumberFormat="1" applyFont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 wrapText="1"/>
    </xf>
    <xf numFmtId="21" fontId="0" fillId="0" borderId="5" xfId="0" applyNumberFormat="1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vertical="center" wrapText="1"/>
    </xf>
    <xf numFmtId="21" fontId="0" fillId="0" borderId="6" xfId="0" applyNumberFormat="1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vertical="center" wrapText="1"/>
    </xf>
    <xf numFmtId="0" fontId="14" fillId="0" borderId="6" xfId="0" applyFont="1" applyFill="1" applyBorder="1" applyAlignment="1">
      <alignment vertical="center"/>
    </xf>
    <xf numFmtId="21" fontId="14" fillId="0" borderId="6" xfId="0" applyNumberFormat="1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vertical="center" wrapText="1"/>
    </xf>
    <xf numFmtId="0" fontId="14" fillId="0" borderId="15" xfId="0" applyFont="1" applyFill="1" applyBorder="1" applyAlignment="1">
      <alignment vertical="center"/>
    </xf>
    <xf numFmtId="21" fontId="14" fillId="0" borderId="15" xfId="0" applyNumberFormat="1" applyFont="1" applyFill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/>
    </xf>
    <xf numFmtId="165" fontId="14" fillId="0" borderId="15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3"/>
  <sheetViews>
    <sheetView tabSelected="1" workbookViewId="0" topLeftCell="A1">
      <pane ySplit="3" topLeftCell="BM4" activePane="bottomLeft" state="frozen"/>
      <selection pane="topLeft" activeCell="A1" sqref="A1"/>
      <selection pane="bottomLeft" activeCell="B4" sqref="B4"/>
    </sheetView>
  </sheetViews>
  <sheetFormatPr defaultColWidth="9.140625" defaultRowHeight="12.75"/>
  <cols>
    <col min="1" max="1" width="7.8515625" style="5" customWidth="1"/>
    <col min="2" max="2" width="20.7109375" style="0" customWidth="1"/>
    <col min="3" max="3" width="22.8515625" style="0" bestFit="1" customWidth="1"/>
    <col min="4" max="4" width="10.140625" style="4" customWidth="1"/>
    <col min="5" max="5" width="33.8515625" style="5" customWidth="1"/>
    <col min="6" max="6" width="10.140625" style="4" customWidth="1"/>
    <col min="7" max="9" width="10.140625" style="5" customWidth="1"/>
  </cols>
  <sheetData>
    <row r="1" spans="1:9" ht="24.75" customHeight="1" thickBot="1">
      <c r="A1" s="31" t="s">
        <v>156</v>
      </c>
      <c r="B1" s="31"/>
      <c r="C1" s="31"/>
      <c r="D1" s="31"/>
      <c r="E1" s="31"/>
      <c r="F1" s="31"/>
      <c r="G1" s="32"/>
      <c r="H1" s="32"/>
      <c r="I1" s="32"/>
    </row>
    <row r="2" spans="1:9" ht="24.75" customHeight="1" thickBot="1">
      <c r="A2" s="33" t="s">
        <v>157</v>
      </c>
      <c r="B2" s="34"/>
      <c r="C2" s="34"/>
      <c r="D2" s="34"/>
      <c r="E2" s="34"/>
      <c r="F2" s="34"/>
      <c r="G2" s="35"/>
      <c r="H2" s="6" t="s">
        <v>184</v>
      </c>
      <c r="I2" s="7">
        <v>13.2</v>
      </c>
    </row>
    <row r="3" spans="1:9" ht="37.5" customHeight="1" thickBot="1">
      <c r="A3" s="15" t="s">
        <v>185</v>
      </c>
      <c r="B3" s="8" t="s">
        <v>186</v>
      </c>
      <c r="C3" s="9" t="s">
        <v>187</v>
      </c>
      <c r="D3" s="9" t="s">
        <v>188</v>
      </c>
      <c r="E3" s="10" t="s">
        <v>189</v>
      </c>
      <c r="F3" s="11" t="s">
        <v>190</v>
      </c>
      <c r="G3" s="11" t="s">
        <v>191</v>
      </c>
      <c r="H3" s="11" t="s">
        <v>192</v>
      </c>
      <c r="I3" s="12" t="s">
        <v>193</v>
      </c>
    </row>
    <row r="4" spans="1:9" s="1" customFormat="1" ht="15" customHeight="1">
      <c r="A4" s="16">
        <v>1</v>
      </c>
      <c r="B4" s="50" t="s">
        <v>1</v>
      </c>
      <c r="C4" s="50" t="s">
        <v>2</v>
      </c>
      <c r="D4" s="16" t="s">
        <v>265</v>
      </c>
      <c r="E4" s="48" t="s">
        <v>3</v>
      </c>
      <c r="F4" s="51">
        <v>0.03248842592592593</v>
      </c>
      <c r="G4" s="17" t="str">
        <f>TEXT(INT((HOUR(F4)*3600+MINUTE(F4)*60+SECOND(F4))/$I$2/60),"0")&amp;"."&amp;TEXT(MOD((HOUR(F4)*3600+MINUTE(F4)*60+SECOND(F4))/$I$2,60),"00")&amp;"/km"</f>
        <v>3.33/km</v>
      </c>
      <c r="H4" s="18">
        <f>F4-$F$4</f>
        <v>0</v>
      </c>
      <c r="I4" s="18">
        <f>F4-INDEX($F$4:$F$398,MATCH(D4,$D$4:$D$398,0))</f>
        <v>0</v>
      </c>
    </row>
    <row r="5" spans="1:9" s="1" customFormat="1" ht="15" customHeight="1">
      <c r="A5" s="19">
        <v>2</v>
      </c>
      <c r="B5" s="52" t="s">
        <v>4</v>
      </c>
      <c r="C5" s="52" t="s">
        <v>278</v>
      </c>
      <c r="D5" s="19" t="s">
        <v>264</v>
      </c>
      <c r="E5" s="49" t="s">
        <v>5</v>
      </c>
      <c r="F5" s="53">
        <v>0.03332175925925926</v>
      </c>
      <c r="G5" s="20" t="str">
        <f>TEXT(INT((HOUR(F5)*3600+MINUTE(F5)*60+SECOND(F5))/$I$2/60),"0")&amp;"."&amp;TEXT(MOD((HOUR(F5)*3600+MINUTE(F5)*60+SECOND(F5))/$I$2,60),"00")&amp;"/km"</f>
        <v>3.38/km</v>
      </c>
      <c r="H5" s="21">
        <f>F5-$F$4</f>
        <v>0.0008333333333333318</v>
      </c>
      <c r="I5" s="21">
        <f>F5-INDEX($F$4:$F$398,MATCH(D5,$D$4:$D$398,0))</f>
        <v>0</v>
      </c>
    </row>
    <row r="6" spans="1:9" s="1" customFormat="1" ht="15" customHeight="1">
      <c r="A6" s="19">
        <v>3</v>
      </c>
      <c r="B6" s="52" t="s">
        <v>6</v>
      </c>
      <c r="C6" s="52" t="s">
        <v>220</v>
      </c>
      <c r="D6" s="19" t="s">
        <v>265</v>
      </c>
      <c r="E6" s="49" t="s">
        <v>197</v>
      </c>
      <c r="F6" s="53">
        <v>0.03453703703703704</v>
      </c>
      <c r="G6" s="20" t="str">
        <f>TEXT(INT((HOUR(F6)*3600+MINUTE(F6)*60+SECOND(F6))/$I$2/60),"0")&amp;"."&amp;TEXT(MOD((HOUR(F6)*3600+MINUTE(F6)*60+SECOND(F6))/$I$2,60),"00")&amp;"/km"</f>
        <v>3.46/km</v>
      </c>
      <c r="H6" s="21">
        <f>F6-$F$4</f>
        <v>0.002048611111111112</v>
      </c>
      <c r="I6" s="21">
        <f>F6-INDEX($F$4:$F$398,MATCH(D6,$D$4:$D$398,0))</f>
        <v>0.002048611111111112</v>
      </c>
    </row>
    <row r="7" spans="1:9" s="1" customFormat="1" ht="15" customHeight="1">
      <c r="A7" s="19">
        <v>4</v>
      </c>
      <c r="B7" s="52" t="s">
        <v>7</v>
      </c>
      <c r="C7" s="52" t="s">
        <v>205</v>
      </c>
      <c r="D7" s="19" t="s">
        <v>279</v>
      </c>
      <c r="E7" s="49" t="s">
        <v>269</v>
      </c>
      <c r="F7" s="53">
        <v>0.03483796296296296</v>
      </c>
      <c r="G7" s="20" t="str">
        <f>TEXT(INT((HOUR(F7)*3600+MINUTE(F7)*60+SECOND(F7))/$I$2/60),"0")&amp;"."&amp;TEXT(MOD((HOUR(F7)*3600+MINUTE(F7)*60+SECOND(F7))/$I$2,60),"00")&amp;"/km"</f>
        <v>3.48/km</v>
      </c>
      <c r="H7" s="21">
        <f>F7-$F$4</f>
        <v>0.002349537037037032</v>
      </c>
      <c r="I7" s="21">
        <f>F7-INDEX($F$4:$F$398,MATCH(D7,$D$4:$D$398,0))</f>
        <v>0</v>
      </c>
    </row>
    <row r="8" spans="1:9" s="1" customFormat="1" ht="15" customHeight="1">
      <c r="A8" s="19">
        <v>5</v>
      </c>
      <c r="B8" s="52" t="s">
        <v>171</v>
      </c>
      <c r="C8" s="52" t="s">
        <v>198</v>
      </c>
      <c r="D8" s="19" t="s">
        <v>279</v>
      </c>
      <c r="E8" s="49" t="s">
        <v>159</v>
      </c>
      <c r="F8" s="53">
        <v>0.035787037037037034</v>
      </c>
      <c r="G8" s="20" t="str">
        <f>TEXT(INT((HOUR(F8)*3600+MINUTE(F8)*60+SECOND(F8))/$I$2/60),"0")&amp;"."&amp;TEXT(MOD((HOUR(F8)*3600+MINUTE(F8)*60+SECOND(F8))/$I$2,60),"00")&amp;"/km"</f>
        <v>3.54/km</v>
      </c>
      <c r="H8" s="21">
        <f>F8-$F$4</f>
        <v>0.0032986111111111063</v>
      </c>
      <c r="I8" s="21">
        <f>F8-INDEX($F$4:$F$398,MATCH(D8,$D$4:$D$398,0))</f>
        <v>0.0009490740740740744</v>
      </c>
    </row>
    <row r="9" spans="1:9" s="1" customFormat="1" ht="15" customHeight="1">
      <c r="A9" s="19">
        <v>6</v>
      </c>
      <c r="B9" s="52" t="s">
        <v>232</v>
      </c>
      <c r="C9" s="52" t="s">
        <v>234</v>
      </c>
      <c r="D9" s="19" t="s">
        <v>279</v>
      </c>
      <c r="E9" s="49" t="s">
        <v>9</v>
      </c>
      <c r="F9" s="53">
        <v>0.03579861111111111</v>
      </c>
      <c r="G9" s="20" t="str">
        <f>TEXT(INT((HOUR(F9)*3600+MINUTE(F9)*60+SECOND(F9))/$I$2/60),"0")&amp;"."&amp;TEXT(MOD((HOUR(F9)*3600+MINUTE(F9)*60+SECOND(F9))/$I$2,60),"00")&amp;"/km"</f>
        <v>3.54/km</v>
      </c>
      <c r="H9" s="21">
        <f>F9-$F$4</f>
        <v>0.00331018518518518</v>
      </c>
      <c r="I9" s="21">
        <f>F9-INDEX($F$4:$F$398,MATCH(D9,$D$4:$D$398,0))</f>
        <v>0.000960648148148148</v>
      </c>
    </row>
    <row r="10" spans="1:9" s="1" customFormat="1" ht="15" customHeight="1">
      <c r="A10" s="19">
        <v>7</v>
      </c>
      <c r="B10" s="52" t="s">
        <v>10</v>
      </c>
      <c r="C10" s="52" t="s">
        <v>205</v>
      </c>
      <c r="D10" s="19" t="s">
        <v>265</v>
      </c>
      <c r="E10" s="49" t="s">
        <v>11</v>
      </c>
      <c r="F10" s="53">
        <v>0.03640046296296296</v>
      </c>
      <c r="G10" s="20" t="str">
        <f>TEXT(INT((HOUR(F10)*3600+MINUTE(F10)*60+SECOND(F10))/$I$2/60),"0")&amp;"."&amp;TEXT(MOD((HOUR(F10)*3600+MINUTE(F10)*60+SECOND(F10))/$I$2,60),"00")&amp;"/km"</f>
        <v>3.58/km</v>
      </c>
      <c r="H10" s="21">
        <f>F10-$F$4</f>
        <v>0.003912037037037033</v>
      </c>
      <c r="I10" s="21">
        <f>F10-INDEX($F$4:$F$398,MATCH(D10,$D$4:$D$398,0))</f>
        <v>0.003912037037037033</v>
      </c>
    </row>
    <row r="11" spans="1:9" s="1" customFormat="1" ht="15" customHeight="1">
      <c r="A11" s="19">
        <v>8</v>
      </c>
      <c r="B11" s="52" t="s">
        <v>12</v>
      </c>
      <c r="C11" s="52" t="s">
        <v>212</v>
      </c>
      <c r="D11" s="19" t="s">
        <v>265</v>
      </c>
      <c r="E11" s="49" t="s">
        <v>269</v>
      </c>
      <c r="F11" s="53">
        <v>0.03652777777777778</v>
      </c>
      <c r="G11" s="20" t="str">
        <f>TEXT(INT((HOUR(F11)*3600+MINUTE(F11)*60+SECOND(F11))/$I$2/60),"0")&amp;"."&amp;TEXT(MOD((HOUR(F11)*3600+MINUTE(F11)*60+SECOND(F11))/$I$2,60),"00")&amp;"/km"</f>
        <v>3.59/km</v>
      </c>
      <c r="H11" s="21">
        <f>F11-$F$4</f>
        <v>0.0040393518518518495</v>
      </c>
      <c r="I11" s="21">
        <f>F11-INDEX($F$4:$F$398,MATCH(D11,$D$4:$D$398,0))</f>
        <v>0.0040393518518518495</v>
      </c>
    </row>
    <row r="12" spans="1:9" s="1" customFormat="1" ht="15" customHeight="1">
      <c r="A12" s="19">
        <v>9</v>
      </c>
      <c r="B12" s="52" t="s">
        <v>13</v>
      </c>
      <c r="C12" s="52" t="s">
        <v>239</v>
      </c>
      <c r="D12" s="19" t="s">
        <v>14</v>
      </c>
      <c r="E12" s="49" t="s">
        <v>5</v>
      </c>
      <c r="F12" s="53">
        <v>0.0366087962962963</v>
      </c>
      <c r="G12" s="20" t="str">
        <f>TEXT(INT((HOUR(F12)*3600+MINUTE(F12)*60+SECOND(F12))/$I$2/60),"0")&amp;"."&amp;TEXT(MOD((HOUR(F12)*3600+MINUTE(F12)*60+SECOND(F12))/$I$2,60),"00")&amp;"/km"</f>
        <v>3.60/km</v>
      </c>
      <c r="H12" s="21">
        <f>F12-$F$4</f>
        <v>0.0041203703703703715</v>
      </c>
      <c r="I12" s="21">
        <f>F12-INDEX($F$4:$F$398,MATCH(D12,$D$4:$D$398,0))</f>
        <v>0</v>
      </c>
    </row>
    <row r="13" spans="1:9" s="1" customFormat="1" ht="15" customHeight="1">
      <c r="A13" s="19">
        <v>10</v>
      </c>
      <c r="B13" s="52" t="s">
        <v>15</v>
      </c>
      <c r="C13" s="52" t="s">
        <v>287</v>
      </c>
      <c r="D13" s="19" t="s">
        <v>265</v>
      </c>
      <c r="E13" s="49" t="s">
        <v>16</v>
      </c>
      <c r="F13" s="53">
        <v>0.036631944444444446</v>
      </c>
      <c r="G13" s="20" t="str">
        <f>TEXT(INT((HOUR(F13)*3600+MINUTE(F13)*60+SECOND(F13))/$I$2/60),"0")&amp;"."&amp;TEXT(MOD((HOUR(F13)*3600+MINUTE(F13)*60+SECOND(F13))/$I$2,60),"00")&amp;"/km"</f>
        <v>3.60/km</v>
      </c>
      <c r="H13" s="21">
        <f>F13-$F$4</f>
        <v>0.004143518518518519</v>
      </c>
      <c r="I13" s="21">
        <f>F13-INDEX($F$4:$F$398,MATCH(D13,$D$4:$D$398,0))</f>
        <v>0.004143518518518519</v>
      </c>
    </row>
    <row r="14" spans="1:9" s="1" customFormat="1" ht="15" customHeight="1">
      <c r="A14" s="19">
        <v>11</v>
      </c>
      <c r="B14" s="52" t="s">
        <v>17</v>
      </c>
      <c r="C14" s="52" t="s">
        <v>240</v>
      </c>
      <c r="D14" s="19" t="s">
        <v>279</v>
      </c>
      <c r="E14" s="49" t="s">
        <v>18</v>
      </c>
      <c r="F14" s="53">
        <v>0.03664351851851852</v>
      </c>
      <c r="G14" s="20" t="str">
        <f>TEXT(INT((HOUR(F14)*3600+MINUTE(F14)*60+SECOND(F14))/$I$2/60),"0")&amp;"."&amp;TEXT(MOD((HOUR(F14)*3600+MINUTE(F14)*60+SECOND(F14))/$I$2,60),"00")&amp;"/km"</f>
        <v>3.60/km</v>
      </c>
      <c r="H14" s="21">
        <f>F14-$F$4</f>
        <v>0.004155092592592592</v>
      </c>
      <c r="I14" s="21">
        <f>F14-INDEX($F$4:$F$398,MATCH(D14,$D$4:$D$398,0))</f>
        <v>0.0018055555555555602</v>
      </c>
    </row>
    <row r="15" spans="1:9" s="1" customFormat="1" ht="15" customHeight="1">
      <c r="A15" s="19">
        <v>12</v>
      </c>
      <c r="B15" s="52" t="s">
        <v>19</v>
      </c>
      <c r="C15" s="52" t="s">
        <v>209</v>
      </c>
      <c r="D15" s="19" t="s">
        <v>264</v>
      </c>
      <c r="E15" s="49" t="s">
        <v>20</v>
      </c>
      <c r="F15" s="53">
        <v>0.03667824074074074</v>
      </c>
      <c r="G15" s="20" t="str">
        <f>TEXT(INT((HOUR(F15)*3600+MINUTE(F15)*60+SECOND(F15))/$I$2/60),"0")&amp;"."&amp;TEXT(MOD((HOUR(F15)*3600+MINUTE(F15)*60+SECOND(F15))/$I$2,60),"00")&amp;"/km"</f>
        <v>4.00/km</v>
      </c>
      <c r="H15" s="21">
        <f>F15-$F$4</f>
        <v>0.004189814814814813</v>
      </c>
      <c r="I15" s="21">
        <f>F15-INDEX($F$4:$F$398,MATCH(D15,$D$4:$D$398,0))</f>
        <v>0.003356481481481481</v>
      </c>
    </row>
    <row r="16" spans="1:9" ht="15" customHeight="1">
      <c r="A16" s="19">
        <v>13</v>
      </c>
      <c r="B16" s="52" t="s">
        <v>256</v>
      </c>
      <c r="C16" s="52" t="s">
        <v>198</v>
      </c>
      <c r="D16" s="19" t="s">
        <v>267</v>
      </c>
      <c r="E16" s="49" t="s">
        <v>196</v>
      </c>
      <c r="F16" s="53">
        <v>0.03685185185185185</v>
      </c>
      <c r="G16" s="20" t="str">
        <f>TEXT(INT((HOUR(F16)*3600+MINUTE(F16)*60+SECOND(F16))/$I$2/60),"0")&amp;"."&amp;TEXT(MOD((HOUR(F16)*3600+MINUTE(F16)*60+SECOND(F16))/$I$2,60),"00")&amp;"/km"</f>
        <v>4.01/km</v>
      </c>
      <c r="H16" s="21">
        <f>F16-$F$4</f>
        <v>0.004363425925925923</v>
      </c>
      <c r="I16" s="21">
        <f>F16-INDEX($F$4:$F$398,MATCH(D16,$D$4:$D$398,0))</f>
        <v>0</v>
      </c>
    </row>
    <row r="17" spans="1:9" s="1" customFormat="1" ht="15" customHeight="1">
      <c r="A17" s="19">
        <v>14</v>
      </c>
      <c r="B17" s="52" t="s">
        <v>21</v>
      </c>
      <c r="C17" s="52" t="s">
        <v>200</v>
      </c>
      <c r="D17" s="19" t="s">
        <v>267</v>
      </c>
      <c r="E17" s="49" t="s">
        <v>22</v>
      </c>
      <c r="F17" s="53">
        <v>0.03704861111111111</v>
      </c>
      <c r="G17" s="20" t="str">
        <f>TEXT(INT((HOUR(F17)*3600+MINUTE(F17)*60+SECOND(F17))/$I$2/60),"0")&amp;"."&amp;TEXT(MOD((HOUR(F17)*3600+MINUTE(F17)*60+SECOND(F17))/$I$2,60),"00")&amp;"/km"</f>
        <v>4.03/km</v>
      </c>
      <c r="H17" s="21">
        <f>F17-$F$4</f>
        <v>0.004560185185185181</v>
      </c>
      <c r="I17" s="21">
        <f>F17-INDEX($F$4:$F$398,MATCH(D17,$D$4:$D$398,0))</f>
        <v>0.00019675925925925764</v>
      </c>
    </row>
    <row r="18" spans="1:9" s="1" customFormat="1" ht="15" customHeight="1">
      <c r="A18" s="19">
        <v>15</v>
      </c>
      <c r="B18" s="52" t="s">
        <v>23</v>
      </c>
      <c r="C18" s="52" t="s">
        <v>208</v>
      </c>
      <c r="D18" s="19" t="s">
        <v>265</v>
      </c>
      <c r="E18" s="49" t="s">
        <v>24</v>
      </c>
      <c r="F18" s="53">
        <v>0.0370949074074074</v>
      </c>
      <c r="G18" s="20" t="str">
        <f>TEXT(INT((HOUR(F18)*3600+MINUTE(F18)*60+SECOND(F18))/$I$2/60),"0")&amp;"."&amp;TEXT(MOD((HOUR(F18)*3600+MINUTE(F18)*60+SECOND(F18))/$I$2,60),"00")&amp;"/km"</f>
        <v>4.03/km</v>
      </c>
      <c r="H18" s="21">
        <f>F18-$F$4</f>
        <v>0.004606481481481475</v>
      </c>
      <c r="I18" s="21">
        <f>F18-INDEX($F$4:$F$398,MATCH(D18,$D$4:$D$398,0))</f>
        <v>0.004606481481481475</v>
      </c>
    </row>
    <row r="19" spans="1:9" s="1" customFormat="1" ht="15" customHeight="1">
      <c r="A19" s="19">
        <v>16</v>
      </c>
      <c r="B19" s="52" t="s">
        <v>25</v>
      </c>
      <c r="C19" s="52" t="s">
        <v>199</v>
      </c>
      <c r="D19" s="19" t="s">
        <v>265</v>
      </c>
      <c r="E19" s="49" t="s">
        <v>26</v>
      </c>
      <c r="F19" s="53">
        <v>0.03743055555555556</v>
      </c>
      <c r="G19" s="20" t="str">
        <f>TEXT(INT((HOUR(F19)*3600+MINUTE(F19)*60+SECOND(F19))/$I$2/60),"0")&amp;"."&amp;TEXT(MOD((HOUR(F19)*3600+MINUTE(F19)*60+SECOND(F19))/$I$2,60),"00")&amp;"/km"</f>
        <v>4.05/km</v>
      </c>
      <c r="H19" s="21">
        <f>F19-$F$4</f>
        <v>0.00494212962962963</v>
      </c>
      <c r="I19" s="21">
        <f>F19-INDEX($F$4:$F$398,MATCH(D19,$D$4:$D$398,0))</f>
        <v>0.00494212962962963</v>
      </c>
    </row>
    <row r="20" spans="1:9" s="1" customFormat="1" ht="15" customHeight="1">
      <c r="A20" s="19">
        <v>17</v>
      </c>
      <c r="B20" s="52" t="s">
        <v>27</v>
      </c>
      <c r="C20" s="52" t="s">
        <v>212</v>
      </c>
      <c r="D20" s="19" t="s">
        <v>14</v>
      </c>
      <c r="E20" s="49" t="s">
        <v>28</v>
      </c>
      <c r="F20" s="53">
        <v>0.037453703703703704</v>
      </c>
      <c r="G20" s="20" t="str">
        <f>TEXT(INT((HOUR(F20)*3600+MINUTE(F20)*60+SECOND(F20))/$I$2/60),"0")&amp;"."&amp;TEXT(MOD((HOUR(F20)*3600+MINUTE(F20)*60+SECOND(F20))/$I$2,60),"00")&amp;"/km"</f>
        <v>4.05/km</v>
      </c>
      <c r="H20" s="21">
        <f>F20-$F$4</f>
        <v>0.004965277777777777</v>
      </c>
      <c r="I20" s="21">
        <f>F20-INDEX($F$4:$F$398,MATCH(D20,$D$4:$D$398,0))</f>
        <v>0.0008449074074074053</v>
      </c>
    </row>
    <row r="21" spans="1:9" s="1" customFormat="1" ht="15" customHeight="1">
      <c r="A21" s="19">
        <v>18</v>
      </c>
      <c r="B21" s="52" t="s">
        <v>29</v>
      </c>
      <c r="C21" s="52" t="s">
        <v>30</v>
      </c>
      <c r="D21" s="19" t="s">
        <v>264</v>
      </c>
      <c r="E21" s="49" t="s">
        <v>18</v>
      </c>
      <c r="F21" s="53">
        <v>0.0375462962962963</v>
      </c>
      <c r="G21" s="20" t="str">
        <f>TEXT(INT((HOUR(F21)*3600+MINUTE(F21)*60+SECOND(F21))/$I$2/60),"0")&amp;"."&amp;TEXT(MOD((HOUR(F21)*3600+MINUTE(F21)*60+SECOND(F21))/$I$2,60),"00")&amp;"/km"</f>
        <v>4.06/km</v>
      </c>
      <c r="H21" s="21">
        <f>F21-$F$4</f>
        <v>0.005057870370370372</v>
      </c>
      <c r="I21" s="21">
        <f>F21-INDEX($F$4:$F$398,MATCH(D21,$D$4:$D$398,0))</f>
        <v>0.0042245370370370405</v>
      </c>
    </row>
    <row r="22" spans="1:9" s="1" customFormat="1" ht="15" customHeight="1">
      <c r="A22" s="19">
        <v>19</v>
      </c>
      <c r="B22" s="52" t="s">
        <v>31</v>
      </c>
      <c r="C22" s="52" t="s">
        <v>227</v>
      </c>
      <c r="D22" s="19" t="s">
        <v>14</v>
      </c>
      <c r="E22" s="49" t="s">
        <v>32</v>
      </c>
      <c r="F22" s="53">
        <v>0.03760416666666667</v>
      </c>
      <c r="G22" s="20" t="str">
        <f>TEXT(INT((HOUR(F22)*3600+MINUTE(F22)*60+SECOND(F22))/$I$2/60),"0")&amp;"."&amp;TEXT(MOD((HOUR(F22)*3600+MINUTE(F22)*60+SECOND(F22))/$I$2,60),"00")&amp;"/km"</f>
        <v>4.06/km</v>
      </c>
      <c r="H22" s="21">
        <f>F22-$F$4</f>
        <v>0.00511574074074074</v>
      </c>
      <c r="I22" s="21">
        <f>F22-INDEX($F$4:$F$398,MATCH(D22,$D$4:$D$398,0))</f>
        <v>0.0009953703703703687</v>
      </c>
    </row>
    <row r="23" spans="1:9" s="1" customFormat="1" ht="15" customHeight="1">
      <c r="A23" s="19">
        <v>20</v>
      </c>
      <c r="B23" s="52" t="s">
        <v>33</v>
      </c>
      <c r="C23" s="52" t="s">
        <v>212</v>
      </c>
      <c r="D23" s="19" t="s">
        <v>264</v>
      </c>
      <c r="E23" s="49" t="s">
        <v>18</v>
      </c>
      <c r="F23" s="53">
        <v>0.03770833333333333</v>
      </c>
      <c r="G23" s="20" t="str">
        <f>TEXT(INT((HOUR(F23)*3600+MINUTE(F23)*60+SECOND(F23))/$I$2/60),"0")&amp;"."&amp;TEXT(MOD((HOUR(F23)*3600+MINUTE(F23)*60+SECOND(F23))/$I$2,60),"00")&amp;"/km"</f>
        <v>4.07/km</v>
      </c>
      <c r="H23" s="21">
        <f>F23-$F$4</f>
        <v>0.005219907407407402</v>
      </c>
      <c r="I23" s="21">
        <f>F23-INDEX($F$4:$F$398,MATCH(D23,$D$4:$D$398,0))</f>
        <v>0.0043865740740740705</v>
      </c>
    </row>
    <row r="24" spans="1:9" s="1" customFormat="1" ht="15" customHeight="1">
      <c r="A24" s="19">
        <v>21</v>
      </c>
      <c r="B24" s="52" t="s">
        <v>34</v>
      </c>
      <c r="C24" s="52" t="s">
        <v>35</v>
      </c>
      <c r="D24" s="19" t="s">
        <v>265</v>
      </c>
      <c r="E24" s="49" t="s">
        <v>36</v>
      </c>
      <c r="F24" s="53">
        <v>0.03782407407407407</v>
      </c>
      <c r="G24" s="20" t="str">
        <f>TEXT(INT((HOUR(F24)*3600+MINUTE(F24)*60+SECOND(F24))/$I$2/60),"0")&amp;"."&amp;TEXT(MOD((HOUR(F24)*3600+MINUTE(F24)*60+SECOND(F24))/$I$2,60),"00")&amp;"/km"</f>
        <v>4.08/km</v>
      </c>
      <c r="H24" s="21">
        <f>F24-$F$4</f>
        <v>0.005335648148148145</v>
      </c>
      <c r="I24" s="21">
        <f>F24-INDEX($F$4:$F$398,MATCH(D24,$D$4:$D$398,0))</f>
        <v>0.005335648148148145</v>
      </c>
    </row>
    <row r="25" spans="1:9" s="1" customFormat="1" ht="15" customHeight="1">
      <c r="A25" s="19">
        <v>22</v>
      </c>
      <c r="B25" s="52" t="s">
        <v>181</v>
      </c>
      <c r="C25" s="52" t="s">
        <v>162</v>
      </c>
      <c r="D25" s="19" t="s">
        <v>264</v>
      </c>
      <c r="E25" s="49" t="s">
        <v>281</v>
      </c>
      <c r="F25" s="53">
        <v>0.03844907407407407</v>
      </c>
      <c r="G25" s="20" t="str">
        <f>TEXT(INT((HOUR(F25)*3600+MINUTE(F25)*60+SECOND(F25))/$I$2/60),"0")&amp;"."&amp;TEXT(MOD((HOUR(F25)*3600+MINUTE(F25)*60+SECOND(F25))/$I$2,60),"00")&amp;"/km"</f>
        <v>4.12/km</v>
      </c>
      <c r="H25" s="21">
        <f>F25-$F$4</f>
        <v>0.0059606481481481455</v>
      </c>
      <c r="I25" s="21">
        <f>F25-INDEX($F$4:$F$398,MATCH(D25,$D$4:$D$398,0))</f>
        <v>0.005127314814814814</v>
      </c>
    </row>
    <row r="26" spans="1:9" s="1" customFormat="1" ht="15" customHeight="1">
      <c r="A26" s="19">
        <v>23</v>
      </c>
      <c r="B26" s="52" t="s">
        <v>37</v>
      </c>
      <c r="C26" s="52" t="s">
        <v>200</v>
      </c>
      <c r="D26" s="19" t="s">
        <v>266</v>
      </c>
      <c r="E26" s="49" t="s">
        <v>22</v>
      </c>
      <c r="F26" s="53">
        <v>0.038564814814814816</v>
      </c>
      <c r="G26" s="20" t="str">
        <f>TEXT(INT((HOUR(F26)*3600+MINUTE(F26)*60+SECOND(F26))/$I$2/60),"0")&amp;"."&amp;TEXT(MOD((HOUR(F26)*3600+MINUTE(F26)*60+SECOND(F26))/$I$2,60),"00")&amp;"/km"</f>
        <v>4.12/km</v>
      </c>
      <c r="H26" s="21">
        <f>F26-$F$4</f>
        <v>0.006076388888888888</v>
      </c>
      <c r="I26" s="21">
        <f>F26-INDEX($F$4:$F$398,MATCH(D26,$D$4:$D$398,0))</f>
        <v>0</v>
      </c>
    </row>
    <row r="27" spans="1:9" s="1" customFormat="1" ht="15" customHeight="1">
      <c r="A27" s="19">
        <v>24</v>
      </c>
      <c r="B27" s="52" t="s">
        <v>250</v>
      </c>
      <c r="C27" s="52" t="s">
        <v>251</v>
      </c>
      <c r="D27" s="19" t="s">
        <v>268</v>
      </c>
      <c r="E27" s="49" t="s">
        <v>196</v>
      </c>
      <c r="F27" s="53">
        <v>0.038657407407407404</v>
      </c>
      <c r="G27" s="20" t="str">
        <f>TEXT(INT((HOUR(F27)*3600+MINUTE(F27)*60+SECOND(F27))/$I$2/60),"0")&amp;"."&amp;TEXT(MOD((HOUR(F27)*3600+MINUTE(F27)*60+SECOND(F27))/$I$2,60),"00")&amp;"/km"</f>
        <v>4.13/km</v>
      </c>
      <c r="H27" s="21">
        <f>F27-$F$4</f>
        <v>0.006168981481481477</v>
      </c>
      <c r="I27" s="21">
        <f>F27-INDEX($F$4:$F$398,MATCH(D27,$D$4:$D$398,0))</f>
        <v>0</v>
      </c>
    </row>
    <row r="28" spans="1:9" s="2" customFormat="1" ht="15" customHeight="1">
      <c r="A28" s="19">
        <v>25</v>
      </c>
      <c r="B28" s="52" t="s">
        <v>38</v>
      </c>
      <c r="C28" s="52" t="s">
        <v>39</v>
      </c>
      <c r="D28" s="19" t="s">
        <v>266</v>
      </c>
      <c r="E28" s="49" t="s">
        <v>22</v>
      </c>
      <c r="F28" s="53">
        <v>0.03871527777777778</v>
      </c>
      <c r="G28" s="20" t="str">
        <f>TEXT(INT((HOUR(F28)*3600+MINUTE(F28)*60+SECOND(F28))/$I$2/60),"0")&amp;"."&amp;TEXT(MOD((HOUR(F28)*3600+MINUTE(F28)*60+SECOND(F28))/$I$2,60),"00")&amp;"/km"</f>
        <v>4.13/km</v>
      </c>
      <c r="H28" s="21">
        <f>F28-$F$4</f>
        <v>0.0062268518518518515</v>
      </c>
      <c r="I28" s="21">
        <f>F28-INDEX($F$4:$F$398,MATCH(D28,$D$4:$D$398,0))</f>
        <v>0.00015046296296296335</v>
      </c>
    </row>
    <row r="29" spans="1:9" s="1" customFormat="1" ht="15" customHeight="1">
      <c r="A29" s="19">
        <v>26</v>
      </c>
      <c r="B29" s="52" t="s">
        <v>40</v>
      </c>
      <c r="C29" s="52" t="s">
        <v>207</v>
      </c>
      <c r="D29" s="19" t="s">
        <v>264</v>
      </c>
      <c r="E29" s="49" t="s">
        <v>41</v>
      </c>
      <c r="F29" s="53">
        <v>0.03875</v>
      </c>
      <c r="G29" s="20" t="str">
        <f>TEXT(INT((HOUR(F29)*3600+MINUTE(F29)*60+SECOND(F29))/$I$2/60),"0")&amp;"."&amp;TEXT(MOD((HOUR(F29)*3600+MINUTE(F29)*60+SECOND(F29))/$I$2,60),"00")&amp;"/km"</f>
        <v>4.14/km</v>
      </c>
      <c r="H29" s="21">
        <f>F29-$F$4</f>
        <v>0.006261574074074072</v>
      </c>
      <c r="I29" s="21">
        <f>F29-INDEX($F$4:$F$398,MATCH(D29,$D$4:$D$398,0))</f>
        <v>0.00542824074074074</v>
      </c>
    </row>
    <row r="30" spans="1:9" s="1" customFormat="1" ht="15" customHeight="1">
      <c r="A30" s="19">
        <v>27</v>
      </c>
      <c r="B30" s="52" t="s">
        <v>244</v>
      </c>
      <c r="C30" s="52" t="s">
        <v>213</v>
      </c>
      <c r="D30" s="19" t="s">
        <v>264</v>
      </c>
      <c r="E30" s="49" t="s">
        <v>5</v>
      </c>
      <c r="F30" s="53">
        <v>0.03877314814814815</v>
      </c>
      <c r="G30" s="20" t="str">
        <f>TEXT(INT((HOUR(F30)*3600+MINUTE(F30)*60+SECOND(F30))/$I$2/60),"0")&amp;"."&amp;TEXT(MOD((HOUR(F30)*3600+MINUTE(F30)*60+SECOND(F30))/$I$2,60),"00")&amp;"/km"</f>
        <v>4.14/km</v>
      </c>
      <c r="H30" s="21">
        <f>F30-$F$4</f>
        <v>0.006284722222222219</v>
      </c>
      <c r="I30" s="21">
        <f>F30-INDEX($F$4:$F$398,MATCH(D30,$D$4:$D$398,0))</f>
        <v>0.0054513888888888876</v>
      </c>
    </row>
    <row r="31" spans="1:9" s="1" customFormat="1" ht="15" customHeight="1">
      <c r="A31" s="19">
        <v>28</v>
      </c>
      <c r="B31" s="52" t="s">
        <v>42</v>
      </c>
      <c r="C31" s="52" t="s">
        <v>211</v>
      </c>
      <c r="D31" s="19" t="s">
        <v>279</v>
      </c>
      <c r="E31" s="49" t="s">
        <v>5</v>
      </c>
      <c r="F31" s="53">
        <v>0.038796296296296294</v>
      </c>
      <c r="G31" s="20" t="str">
        <f>TEXT(INT((HOUR(F31)*3600+MINUTE(F31)*60+SECOND(F31))/$I$2/60),"0")&amp;"."&amp;TEXT(MOD((HOUR(F31)*3600+MINUTE(F31)*60+SECOND(F31))/$I$2,60),"00")&amp;"/km"</f>
        <v>4.14/km</v>
      </c>
      <c r="H31" s="21">
        <f>F31-$F$4</f>
        <v>0.0063078703703703665</v>
      </c>
      <c r="I31" s="21">
        <f>F31-INDEX($F$4:$F$398,MATCH(D31,$D$4:$D$398,0))</f>
        <v>0.0039583333333333345</v>
      </c>
    </row>
    <row r="32" spans="1:9" s="1" customFormat="1" ht="15" customHeight="1">
      <c r="A32" s="19">
        <v>29</v>
      </c>
      <c r="B32" s="52" t="s">
        <v>43</v>
      </c>
      <c r="C32" s="52" t="s">
        <v>204</v>
      </c>
      <c r="D32" s="19" t="s">
        <v>14</v>
      </c>
      <c r="E32" s="49" t="s">
        <v>44</v>
      </c>
      <c r="F32" s="53">
        <v>0.03881944444444444</v>
      </c>
      <c r="G32" s="20" t="str">
        <f>TEXT(INT((HOUR(F32)*3600+MINUTE(F32)*60+SECOND(F32))/$I$2/60),"0")&amp;"."&amp;TEXT(MOD((HOUR(F32)*3600+MINUTE(F32)*60+SECOND(F32))/$I$2,60),"00")&amp;"/km"</f>
        <v>4.14/km</v>
      </c>
      <c r="H32" s="21">
        <f>F32-$F$4</f>
        <v>0.006331018518518514</v>
      </c>
      <c r="I32" s="21">
        <f>F32-INDEX($F$4:$F$398,MATCH(D32,$D$4:$D$398,0))</f>
        <v>0.002210648148148142</v>
      </c>
    </row>
    <row r="33" spans="1:9" s="1" customFormat="1" ht="15" customHeight="1">
      <c r="A33" s="19">
        <v>30</v>
      </c>
      <c r="B33" s="52" t="s">
        <v>45</v>
      </c>
      <c r="C33" s="52" t="s">
        <v>46</v>
      </c>
      <c r="D33" s="19" t="s">
        <v>266</v>
      </c>
      <c r="E33" s="49" t="s">
        <v>47</v>
      </c>
      <c r="F33" s="53">
        <v>0.03881944444444444</v>
      </c>
      <c r="G33" s="20" t="str">
        <f>TEXT(INT((HOUR(F33)*3600+MINUTE(F33)*60+SECOND(F33))/$I$2/60),"0")&amp;"."&amp;TEXT(MOD((HOUR(F33)*3600+MINUTE(F33)*60+SECOND(F33))/$I$2,60),"00")&amp;"/km"</f>
        <v>4.14/km</v>
      </c>
      <c r="H33" s="21">
        <f>F33-$F$4</f>
        <v>0.006331018518518514</v>
      </c>
      <c r="I33" s="21">
        <f>F33-INDEX($F$4:$F$398,MATCH(D33,$D$4:$D$398,0))</f>
        <v>0.0002546296296296255</v>
      </c>
    </row>
    <row r="34" spans="1:9" s="1" customFormat="1" ht="15" customHeight="1">
      <c r="A34" s="19">
        <v>31</v>
      </c>
      <c r="B34" s="52" t="s">
        <v>48</v>
      </c>
      <c r="C34" s="52" t="s">
        <v>226</v>
      </c>
      <c r="D34" s="19" t="s">
        <v>14</v>
      </c>
      <c r="E34" s="49" t="s">
        <v>49</v>
      </c>
      <c r="F34" s="53">
        <v>0.03892361111111111</v>
      </c>
      <c r="G34" s="20" t="str">
        <f>TEXT(INT((HOUR(F34)*3600+MINUTE(F34)*60+SECOND(F34))/$I$2/60),"0")&amp;"."&amp;TEXT(MOD((HOUR(F34)*3600+MINUTE(F34)*60+SECOND(F34))/$I$2,60),"00")&amp;"/km"</f>
        <v>4.15/km</v>
      </c>
      <c r="H34" s="21">
        <f>F34-$F$4</f>
        <v>0.006435185185185183</v>
      </c>
      <c r="I34" s="21">
        <f>F34-INDEX($F$4:$F$398,MATCH(D34,$D$4:$D$398,0))</f>
        <v>0.0023148148148148112</v>
      </c>
    </row>
    <row r="35" spans="1:9" s="1" customFormat="1" ht="15" customHeight="1">
      <c r="A35" s="19">
        <v>32</v>
      </c>
      <c r="B35" s="52" t="s">
        <v>282</v>
      </c>
      <c r="C35" s="52" t="s">
        <v>204</v>
      </c>
      <c r="D35" s="19" t="s">
        <v>264</v>
      </c>
      <c r="E35" s="49" t="s">
        <v>50</v>
      </c>
      <c r="F35" s="53">
        <v>0.038969907407407404</v>
      </c>
      <c r="G35" s="20" t="str">
        <f>TEXT(INT((HOUR(F35)*3600+MINUTE(F35)*60+SECOND(F35))/$I$2/60),"0")&amp;"."&amp;TEXT(MOD((HOUR(F35)*3600+MINUTE(F35)*60+SECOND(F35))/$I$2,60),"00")&amp;"/km"</f>
        <v>4.15/km</v>
      </c>
      <c r="H35" s="21">
        <f>F35-$F$4</f>
        <v>0.006481481481481477</v>
      </c>
      <c r="I35" s="21">
        <f>F35-INDEX($F$4:$F$398,MATCH(D35,$D$4:$D$398,0))</f>
        <v>0.005648148148148145</v>
      </c>
    </row>
    <row r="36" spans="1:9" s="1" customFormat="1" ht="15" customHeight="1">
      <c r="A36" s="22">
        <v>33</v>
      </c>
      <c r="B36" s="54" t="s">
        <v>51</v>
      </c>
      <c r="C36" s="54" t="s">
        <v>216</v>
      </c>
      <c r="D36" s="22" t="s">
        <v>14</v>
      </c>
      <c r="E36" s="55" t="s">
        <v>158</v>
      </c>
      <c r="F36" s="56">
        <v>0.03930555555555556</v>
      </c>
      <c r="G36" s="23" t="str">
        <f>TEXT(INT((HOUR(F36)*3600+MINUTE(F36)*60+SECOND(F36))/$I$2/60),"0")&amp;"."&amp;TEXT(MOD((HOUR(F36)*3600+MINUTE(F36)*60+SECOND(F36))/$I$2,60),"00")&amp;"/km"</f>
        <v>4.17/km</v>
      </c>
      <c r="H36" s="24">
        <f>F36-$F$4</f>
        <v>0.006817129629629631</v>
      </c>
      <c r="I36" s="24">
        <f>F36-INDEX($F$4:$F$398,MATCH(D36,$D$4:$D$398,0))</f>
        <v>0.00269675925925926</v>
      </c>
    </row>
    <row r="37" spans="1:9" s="1" customFormat="1" ht="15" customHeight="1">
      <c r="A37" s="19">
        <v>34</v>
      </c>
      <c r="B37" s="52" t="s">
        <v>52</v>
      </c>
      <c r="C37" s="52" t="s">
        <v>246</v>
      </c>
      <c r="D37" s="19" t="s">
        <v>279</v>
      </c>
      <c r="E37" s="49" t="s">
        <v>281</v>
      </c>
      <c r="F37" s="53">
        <v>0.03936342592592592</v>
      </c>
      <c r="G37" s="20" t="str">
        <f>TEXT(INT((HOUR(F37)*3600+MINUTE(F37)*60+SECOND(F37))/$I$2/60),"0")&amp;"."&amp;TEXT(MOD((HOUR(F37)*3600+MINUTE(F37)*60+SECOND(F37))/$I$2,60),"00")&amp;"/km"</f>
        <v>4.18/km</v>
      </c>
      <c r="H37" s="21">
        <f>F37-$F$4</f>
        <v>0.006874999999999992</v>
      </c>
      <c r="I37" s="21">
        <f>F37-INDEX($F$4:$F$398,MATCH(D37,$D$4:$D$398,0))</f>
        <v>0.00452546296296296</v>
      </c>
    </row>
    <row r="38" spans="1:9" s="1" customFormat="1" ht="15" customHeight="1">
      <c r="A38" s="19">
        <v>35</v>
      </c>
      <c r="B38" s="52" t="s">
        <v>53</v>
      </c>
      <c r="C38" s="52" t="s">
        <v>222</v>
      </c>
      <c r="D38" s="19" t="s">
        <v>273</v>
      </c>
      <c r="E38" s="49" t="s">
        <v>22</v>
      </c>
      <c r="F38" s="53">
        <v>0.039421296296296295</v>
      </c>
      <c r="G38" s="20" t="str">
        <f>TEXT(INT((HOUR(F38)*3600+MINUTE(F38)*60+SECOND(F38))/$I$2/60),"0")&amp;"."&amp;TEXT(MOD((HOUR(F38)*3600+MINUTE(F38)*60+SECOND(F38))/$I$2,60),"00")&amp;"/km"</f>
        <v>4.18/km</v>
      </c>
      <c r="H38" s="21">
        <f>F38-$F$4</f>
        <v>0.006932870370370367</v>
      </c>
      <c r="I38" s="21">
        <f>F38-INDEX($F$4:$F$398,MATCH(D38,$D$4:$D$398,0))</f>
        <v>0</v>
      </c>
    </row>
    <row r="39" spans="1:9" s="1" customFormat="1" ht="15" customHeight="1">
      <c r="A39" s="19">
        <v>36</v>
      </c>
      <c r="B39" s="52" t="s">
        <v>54</v>
      </c>
      <c r="C39" s="52" t="s">
        <v>204</v>
      </c>
      <c r="D39" s="19" t="s">
        <v>266</v>
      </c>
      <c r="E39" s="49" t="s">
        <v>55</v>
      </c>
      <c r="F39" s="53">
        <v>0.03944444444444444</v>
      </c>
      <c r="G39" s="20" t="str">
        <f>TEXT(INT((HOUR(F39)*3600+MINUTE(F39)*60+SECOND(F39))/$I$2/60),"0")&amp;"."&amp;TEXT(MOD((HOUR(F39)*3600+MINUTE(F39)*60+SECOND(F39))/$I$2,60),"00")&amp;"/km"</f>
        <v>4.18/km</v>
      </c>
      <c r="H39" s="21">
        <f>F39-$F$4</f>
        <v>0.006956018518518514</v>
      </c>
      <c r="I39" s="21">
        <f>F39-INDEX($F$4:$F$398,MATCH(D39,$D$4:$D$398,0))</f>
        <v>0.000879629629629626</v>
      </c>
    </row>
    <row r="40" spans="1:9" s="1" customFormat="1" ht="15" customHeight="1">
      <c r="A40" s="19">
        <v>37</v>
      </c>
      <c r="B40" s="52" t="s">
        <v>56</v>
      </c>
      <c r="C40" s="52" t="s">
        <v>222</v>
      </c>
      <c r="D40" s="19" t="s">
        <v>267</v>
      </c>
      <c r="E40" s="49" t="s">
        <v>57</v>
      </c>
      <c r="F40" s="53">
        <v>0.03953703703703703</v>
      </c>
      <c r="G40" s="20" t="str">
        <f>TEXT(INT((HOUR(F40)*3600+MINUTE(F40)*60+SECOND(F40))/$I$2/60),"0")&amp;"."&amp;TEXT(MOD((HOUR(F40)*3600+MINUTE(F40)*60+SECOND(F40))/$I$2,60),"00")&amp;"/km"</f>
        <v>4.19/km</v>
      </c>
      <c r="H40" s="21">
        <f>F40-$F$4</f>
        <v>0.007048611111111103</v>
      </c>
      <c r="I40" s="21">
        <f>F40-INDEX($F$4:$F$398,MATCH(D40,$D$4:$D$398,0))</f>
        <v>0.0026851851851851793</v>
      </c>
    </row>
    <row r="41" spans="1:9" s="1" customFormat="1" ht="15" customHeight="1">
      <c r="A41" s="19">
        <v>38</v>
      </c>
      <c r="B41" s="52" t="s">
        <v>58</v>
      </c>
      <c r="C41" s="52" t="s">
        <v>214</v>
      </c>
      <c r="D41" s="19" t="s">
        <v>265</v>
      </c>
      <c r="E41" s="49" t="s">
        <v>281</v>
      </c>
      <c r="F41" s="53">
        <v>0.0396875</v>
      </c>
      <c r="G41" s="20" t="str">
        <f>TEXT(INT((HOUR(F41)*3600+MINUTE(F41)*60+SECOND(F41))/$I$2/60),"0")&amp;"."&amp;TEXT(MOD((HOUR(F41)*3600+MINUTE(F41)*60+SECOND(F41))/$I$2,60),"00")&amp;"/km"</f>
        <v>4.20/km</v>
      </c>
      <c r="H41" s="21">
        <f>F41-$F$4</f>
        <v>0.007199074074074073</v>
      </c>
      <c r="I41" s="21">
        <f>F41-INDEX($F$4:$F$398,MATCH(D41,$D$4:$D$398,0))</f>
        <v>0.007199074074074073</v>
      </c>
    </row>
    <row r="42" spans="1:9" s="1" customFormat="1" ht="15" customHeight="1">
      <c r="A42" s="19">
        <v>39</v>
      </c>
      <c r="B42" s="52" t="s">
        <v>59</v>
      </c>
      <c r="C42" s="52" t="s">
        <v>220</v>
      </c>
      <c r="D42" s="19" t="s">
        <v>279</v>
      </c>
      <c r="E42" s="49" t="s">
        <v>160</v>
      </c>
      <c r="F42" s="53">
        <v>0.039699074074074074</v>
      </c>
      <c r="G42" s="20" t="str">
        <f>TEXT(INT((HOUR(F42)*3600+MINUTE(F42)*60+SECOND(F42))/$I$2/60),"0")&amp;"."&amp;TEXT(MOD((HOUR(F42)*3600+MINUTE(F42)*60+SECOND(F42))/$I$2,60),"00")&amp;"/km"</f>
        <v>4.20/km</v>
      </c>
      <c r="H42" s="21">
        <f>F42-$F$4</f>
        <v>0.007210648148148147</v>
      </c>
      <c r="I42" s="21">
        <f>F42-INDEX($F$4:$F$398,MATCH(D42,$D$4:$D$398,0))</f>
        <v>0.004861111111111115</v>
      </c>
    </row>
    <row r="43" spans="1:9" s="1" customFormat="1" ht="15" customHeight="1">
      <c r="A43" s="19">
        <v>40</v>
      </c>
      <c r="B43" s="52" t="s">
        <v>61</v>
      </c>
      <c r="C43" s="52" t="s">
        <v>263</v>
      </c>
      <c r="D43" s="19" t="s">
        <v>265</v>
      </c>
      <c r="E43" s="49" t="s">
        <v>41</v>
      </c>
      <c r="F43" s="53">
        <v>0.03972222222222222</v>
      </c>
      <c r="G43" s="20" t="str">
        <f>TEXT(INT((HOUR(F43)*3600+MINUTE(F43)*60+SECOND(F43))/$I$2/60),"0")&amp;"."&amp;TEXT(MOD((HOUR(F43)*3600+MINUTE(F43)*60+SECOND(F43))/$I$2,60),"00")&amp;"/km"</f>
        <v>4.20/km</v>
      </c>
      <c r="H43" s="21">
        <f>F43-$F$4</f>
        <v>0.007233796296296294</v>
      </c>
      <c r="I43" s="21">
        <f>F43-INDEX($F$4:$F$398,MATCH(D43,$D$4:$D$398,0))</f>
        <v>0.007233796296296294</v>
      </c>
    </row>
    <row r="44" spans="1:9" s="1" customFormat="1" ht="15" customHeight="1">
      <c r="A44" s="19">
        <v>41</v>
      </c>
      <c r="B44" s="52" t="s">
        <v>247</v>
      </c>
      <c r="C44" s="52" t="s">
        <v>259</v>
      </c>
      <c r="D44" s="19" t="s">
        <v>265</v>
      </c>
      <c r="E44" s="49" t="s">
        <v>252</v>
      </c>
      <c r="F44" s="53">
        <v>0.03996527777777777</v>
      </c>
      <c r="G44" s="20" t="str">
        <f>TEXT(INT((HOUR(F44)*3600+MINUTE(F44)*60+SECOND(F44))/$I$2/60),"0")&amp;"."&amp;TEXT(MOD((HOUR(F44)*3600+MINUTE(F44)*60+SECOND(F44))/$I$2,60),"00")&amp;"/km"</f>
        <v>4.22/km</v>
      </c>
      <c r="H44" s="21">
        <f>F44-$F$4</f>
        <v>0.007476851851851846</v>
      </c>
      <c r="I44" s="21">
        <f>F44-INDEX($F$4:$F$398,MATCH(D44,$D$4:$D$398,0))</f>
        <v>0.007476851851851846</v>
      </c>
    </row>
    <row r="45" spans="1:9" s="1" customFormat="1" ht="15" customHeight="1">
      <c r="A45" s="19">
        <v>42</v>
      </c>
      <c r="B45" s="52" t="s">
        <v>63</v>
      </c>
      <c r="C45" s="52" t="s">
        <v>183</v>
      </c>
      <c r="D45" s="19" t="s">
        <v>266</v>
      </c>
      <c r="E45" s="49" t="s">
        <v>283</v>
      </c>
      <c r="F45" s="53">
        <v>0.04010416666666667</v>
      </c>
      <c r="G45" s="20" t="str">
        <f>TEXT(INT((HOUR(F45)*3600+MINUTE(F45)*60+SECOND(F45))/$I$2/60),"0")&amp;"."&amp;TEXT(MOD((HOUR(F45)*3600+MINUTE(F45)*60+SECOND(F45))/$I$2,60),"00")&amp;"/km"</f>
        <v>4.23/km</v>
      </c>
      <c r="H45" s="21">
        <f>F45-$F$4</f>
        <v>0.007615740740740742</v>
      </c>
      <c r="I45" s="21">
        <f>F45-INDEX($F$4:$F$398,MATCH(D45,$D$4:$D$398,0))</f>
        <v>0.0015393518518518542</v>
      </c>
    </row>
    <row r="46" spans="1:9" s="1" customFormat="1" ht="15" customHeight="1">
      <c r="A46" s="19">
        <v>43</v>
      </c>
      <c r="B46" s="52" t="s">
        <v>64</v>
      </c>
      <c r="C46" s="52" t="s">
        <v>200</v>
      </c>
      <c r="D46" s="19" t="s">
        <v>14</v>
      </c>
      <c r="E46" s="49" t="s">
        <v>281</v>
      </c>
      <c r="F46" s="53">
        <v>0.04027777777777778</v>
      </c>
      <c r="G46" s="20" t="str">
        <f>TEXT(INT((HOUR(F46)*3600+MINUTE(F46)*60+SECOND(F46))/$I$2/60),"0")&amp;"."&amp;TEXT(MOD((HOUR(F46)*3600+MINUTE(F46)*60+SECOND(F46))/$I$2,60),"00")&amp;"/km"</f>
        <v>4.24/km</v>
      </c>
      <c r="H46" s="21">
        <f>F46-$F$4</f>
        <v>0.007789351851851853</v>
      </c>
      <c r="I46" s="21">
        <f>F46-INDEX($F$4:$F$398,MATCH(D46,$D$4:$D$398,0))</f>
        <v>0.0036689814814814814</v>
      </c>
    </row>
    <row r="47" spans="1:9" s="1" customFormat="1" ht="15" customHeight="1">
      <c r="A47" s="19">
        <v>44</v>
      </c>
      <c r="B47" s="52" t="s">
        <v>254</v>
      </c>
      <c r="C47" s="52" t="s">
        <v>217</v>
      </c>
      <c r="D47" s="19" t="s">
        <v>267</v>
      </c>
      <c r="E47" s="49" t="s">
        <v>281</v>
      </c>
      <c r="F47" s="53">
        <v>0.04028935185185185</v>
      </c>
      <c r="G47" s="20" t="str">
        <f>TEXT(INT((HOUR(F47)*3600+MINUTE(F47)*60+SECOND(F47))/$I$2/60),"0")&amp;"."&amp;TEXT(MOD((HOUR(F47)*3600+MINUTE(F47)*60+SECOND(F47))/$I$2,60),"00")&amp;"/km"</f>
        <v>4.24/km</v>
      </c>
      <c r="H47" s="21">
        <f>F47-$F$4</f>
        <v>0.0078009259259259195</v>
      </c>
      <c r="I47" s="21">
        <f>F47-INDEX($F$4:$F$398,MATCH(D47,$D$4:$D$398,0))</f>
        <v>0.003437499999999996</v>
      </c>
    </row>
    <row r="48" spans="1:9" s="1" customFormat="1" ht="15" customHeight="1">
      <c r="A48" s="19">
        <v>45</v>
      </c>
      <c r="B48" s="52" t="s">
        <v>260</v>
      </c>
      <c r="C48" s="52" t="s">
        <v>198</v>
      </c>
      <c r="D48" s="19" t="s">
        <v>264</v>
      </c>
      <c r="E48" s="49" t="s">
        <v>65</v>
      </c>
      <c r="F48" s="53">
        <v>0.04040509259259259</v>
      </c>
      <c r="G48" s="20" t="str">
        <f>TEXT(INT((HOUR(F48)*3600+MINUTE(F48)*60+SECOND(F48))/$I$2/60),"0")&amp;"."&amp;TEXT(MOD((HOUR(F48)*3600+MINUTE(F48)*60+SECOND(F48))/$I$2,60),"00")&amp;"/km"</f>
        <v>4.24/km</v>
      </c>
      <c r="H48" s="21">
        <f>F48-$F$4</f>
        <v>0.007916666666666662</v>
      </c>
      <c r="I48" s="21">
        <f>F48-INDEX($F$4:$F$398,MATCH(D48,$D$4:$D$398,0))</f>
        <v>0.00708333333333333</v>
      </c>
    </row>
    <row r="49" spans="1:9" s="1" customFormat="1" ht="15" customHeight="1">
      <c r="A49" s="19">
        <v>46</v>
      </c>
      <c r="B49" s="52" t="s">
        <v>66</v>
      </c>
      <c r="C49" s="52" t="s">
        <v>215</v>
      </c>
      <c r="D49" s="19" t="s">
        <v>264</v>
      </c>
      <c r="E49" s="49" t="s">
        <v>253</v>
      </c>
      <c r="F49" s="53">
        <v>0.04055555555555555</v>
      </c>
      <c r="G49" s="20" t="str">
        <f>TEXT(INT((HOUR(F49)*3600+MINUTE(F49)*60+SECOND(F49))/$I$2/60),"0")&amp;"."&amp;TEXT(MOD((HOUR(F49)*3600+MINUTE(F49)*60+SECOND(F49))/$I$2,60),"00")&amp;"/km"</f>
        <v>4.25/km</v>
      </c>
      <c r="H49" s="21">
        <f>F49-$F$4</f>
        <v>0.008067129629629625</v>
      </c>
      <c r="I49" s="21">
        <f>F49-INDEX($F$4:$F$398,MATCH(D49,$D$4:$D$398,0))</f>
        <v>0.007233796296296294</v>
      </c>
    </row>
    <row r="50" spans="1:9" s="1" customFormat="1" ht="15" customHeight="1">
      <c r="A50" s="19">
        <v>47</v>
      </c>
      <c r="B50" s="52" t="s">
        <v>67</v>
      </c>
      <c r="C50" s="52" t="s">
        <v>255</v>
      </c>
      <c r="D50" s="19" t="s">
        <v>68</v>
      </c>
      <c r="E50" s="49" t="s">
        <v>161</v>
      </c>
      <c r="F50" s="53">
        <v>0.04061342592592593</v>
      </c>
      <c r="G50" s="20" t="str">
        <f>TEXT(INT((HOUR(F50)*3600+MINUTE(F50)*60+SECOND(F50))/$I$2/60),"0")&amp;"."&amp;TEXT(MOD((HOUR(F50)*3600+MINUTE(F50)*60+SECOND(F50))/$I$2,60),"00")&amp;"/km"</f>
        <v>4.26/km</v>
      </c>
      <c r="H50" s="21">
        <f>F50-$F$4</f>
        <v>0.008125</v>
      </c>
      <c r="I50" s="21">
        <f>F50-INDEX($F$4:$F$398,MATCH(D50,$D$4:$D$398,0))</f>
        <v>0</v>
      </c>
    </row>
    <row r="51" spans="1:9" s="1" customFormat="1" ht="15" customHeight="1">
      <c r="A51" s="19">
        <v>48</v>
      </c>
      <c r="B51" s="52" t="s">
        <v>70</v>
      </c>
      <c r="C51" s="52" t="s">
        <v>212</v>
      </c>
      <c r="D51" s="19" t="s">
        <v>265</v>
      </c>
      <c r="E51" s="49" t="s">
        <v>161</v>
      </c>
      <c r="F51" s="53">
        <v>0.04064814814814815</v>
      </c>
      <c r="G51" s="20" t="str">
        <f>TEXT(INT((HOUR(F51)*3600+MINUTE(F51)*60+SECOND(F51))/$I$2/60),"0")&amp;"."&amp;TEXT(MOD((HOUR(F51)*3600+MINUTE(F51)*60+SECOND(F51))/$I$2,60),"00")&amp;"/km"</f>
        <v>4.26/km</v>
      </c>
      <c r="H51" s="21">
        <f>F51-$F$4</f>
        <v>0.008159722222222221</v>
      </c>
      <c r="I51" s="21">
        <f>F51-INDEX($F$4:$F$398,MATCH(D51,$D$4:$D$398,0))</f>
        <v>0.008159722222222221</v>
      </c>
    </row>
    <row r="52" spans="1:9" s="1" customFormat="1" ht="15" customHeight="1">
      <c r="A52" s="19">
        <v>49</v>
      </c>
      <c r="B52" s="52" t="s">
        <v>243</v>
      </c>
      <c r="C52" s="52" t="s">
        <v>204</v>
      </c>
      <c r="D52" s="19" t="s">
        <v>273</v>
      </c>
      <c r="E52" s="49" t="s">
        <v>281</v>
      </c>
      <c r="F52" s="53">
        <v>0.04082175925925926</v>
      </c>
      <c r="G52" s="20" t="str">
        <f>TEXT(INT((HOUR(F52)*3600+MINUTE(F52)*60+SECOND(F52))/$I$2/60),"0")&amp;"."&amp;TEXT(MOD((HOUR(F52)*3600+MINUTE(F52)*60+SECOND(F52))/$I$2,60),"00")&amp;"/km"</f>
        <v>4.27/km</v>
      </c>
      <c r="H52" s="21">
        <f>F52-$F$4</f>
        <v>0.008333333333333331</v>
      </c>
      <c r="I52" s="21">
        <f>F52-INDEX($F$4:$F$398,MATCH(D52,$D$4:$D$398,0))</f>
        <v>0.0014004629629629645</v>
      </c>
    </row>
    <row r="53" spans="1:9" s="1" customFormat="1" ht="15" customHeight="1">
      <c r="A53" s="19">
        <v>50</v>
      </c>
      <c r="B53" s="52" t="s">
        <v>71</v>
      </c>
      <c r="C53" s="52" t="s">
        <v>205</v>
      </c>
      <c r="D53" s="19" t="s">
        <v>267</v>
      </c>
      <c r="E53" s="49" t="s">
        <v>9</v>
      </c>
      <c r="F53" s="53">
        <v>0.040844907407407406</v>
      </c>
      <c r="G53" s="20" t="str">
        <f>TEXT(INT((HOUR(F53)*3600+MINUTE(F53)*60+SECOND(F53))/$I$2/60),"0")&amp;"."&amp;TEXT(MOD((HOUR(F53)*3600+MINUTE(F53)*60+SECOND(F53))/$I$2,60),"00")&amp;"/km"</f>
        <v>4.27/km</v>
      </c>
      <c r="H53" s="21">
        <f>F53-$F$4</f>
        <v>0.008356481481481479</v>
      </c>
      <c r="I53" s="21">
        <f>F53-INDEX($F$4:$F$398,MATCH(D53,$D$4:$D$398,0))</f>
        <v>0.003993055555555555</v>
      </c>
    </row>
    <row r="54" spans="1:9" s="3" customFormat="1" ht="15" customHeight="1">
      <c r="A54" s="19">
        <v>51</v>
      </c>
      <c r="B54" s="52" t="s">
        <v>285</v>
      </c>
      <c r="C54" s="52" t="s">
        <v>203</v>
      </c>
      <c r="D54" s="19" t="s">
        <v>268</v>
      </c>
      <c r="E54" s="49" t="s">
        <v>5</v>
      </c>
      <c r="F54" s="53">
        <v>0.041157407407407406</v>
      </c>
      <c r="G54" s="20" t="str">
        <f>TEXT(INT((HOUR(F54)*3600+MINUTE(F54)*60+SECOND(F54))/$I$2/60),"0")&amp;"."&amp;TEXT(MOD((HOUR(F54)*3600+MINUTE(F54)*60+SECOND(F54))/$I$2,60),"00")&amp;"/km"</f>
        <v>4.29/km</v>
      </c>
      <c r="H54" s="21">
        <f>F54-$F$4</f>
        <v>0.008668981481481479</v>
      </c>
      <c r="I54" s="21">
        <f>F54-INDEX($F$4:$F$398,MATCH(D54,$D$4:$D$398,0))</f>
        <v>0.0025000000000000022</v>
      </c>
    </row>
    <row r="55" spans="1:9" s="1" customFormat="1" ht="15" customHeight="1">
      <c r="A55" s="19">
        <v>52</v>
      </c>
      <c r="B55" s="52" t="s">
        <v>72</v>
      </c>
      <c r="C55" s="52" t="s">
        <v>213</v>
      </c>
      <c r="D55" s="19" t="s">
        <v>265</v>
      </c>
      <c r="E55" s="49" t="s">
        <v>73</v>
      </c>
      <c r="F55" s="53">
        <v>0.041157407407407406</v>
      </c>
      <c r="G55" s="20" t="str">
        <f>TEXT(INT((HOUR(F55)*3600+MINUTE(F55)*60+SECOND(F55))/$I$2/60),"0")&amp;"."&amp;TEXT(MOD((HOUR(F55)*3600+MINUTE(F55)*60+SECOND(F55))/$I$2,60),"00")&amp;"/km"</f>
        <v>4.29/km</v>
      </c>
      <c r="H55" s="21">
        <f>F55-$F$4</f>
        <v>0.008668981481481479</v>
      </c>
      <c r="I55" s="21">
        <f>F55-INDEX($F$4:$F$398,MATCH(D55,$D$4:$D$398,0))</f>
        <v>0.008668981481481479</v>
      </c>
    </row>
    <row r="56" spans="1:9" s="1" customFormat="1" ht="15" customHeight="1">
      <c r="A56" s="19">
        <v>53</v>
      </c>
      <c r="B56" s="52" t="s">
        <v>74</v>
      </c>
      <c r="C56" s="52" t="s">
        <v>218</v>
      </c>
      <c r="D56" s="19" t="s">
        <v>267</v>
      </c>
      <c r="E56" s="49" t="s">
        <v>281</v>
      </c>
      <c r="F56" s="53">
        <v>0.04128472222222222</v>
      </c>
      <c r="G56" s="20" t="str">
        <f>TEXT(INT((HOUR(F56)*3600+MINUTE(F56)*60+SECOND(F56))/$I$2/60),"0")&amp;"."&amp;TEXT(MOD((HOUR(F56)*3600+MINUTE(F56)*60+SECOND(F56))/$I$2,60),"00")&amp;"/km"</f>
        <v>4.30/km</v>
      </c>
      <c r="H56" s="21">
        <f>F56-$F$4</f>
        <v>0.008796296296296295</v>
      </c>
      <c r="I56" s="21">
        <f>F56-INDEX($F$4:$F$398,MATCH(D56,$D$4:$D$398,0))</f>
        <v>0.004432870370370372</v>
      </c>
    </row>
    <row r="57" spans="1:9" s="1" customFormat="1" ht="15" customHeight="1">
      <c r="A57" s="19">
        <v>54</v>
      </c>
      <c r="B57" s="52" t="s">
        <v>75</v>
      </c>
      <c r="C57" s="52" t="s">
        <v>76</v>
      </c>
      <c r="D57" s="19" t="s">
        <v>68</v>
      </c>
      <c r="E57" s="49" t="s">
        <v>22</v>
      </c>
      <c r="F57" s="53">
        <v>0.04134259259259259</v>
      </c>
      <c r="G57" s="20" t="str">
        <f>TEXT(INT((HOUR(F57)*3600+MINUTE(F57)*60+SECOND(F57))/$I$2/60),"0")&amp;"."&amp;TEXT(MOD((HOUR(F57)*3600+MINUTE(F57)*60+SECOND(F57))/$I$2,60),"00")&amp;"/km"</f>
        <v>4.31/km</v>
      </c>
      <c r="H57" s="21">
        <f>F57-$F$4</f>
        <v>0.008854166666666663</v>
      </c>
      <c r="I57" s="21">
        <f>F57-INDEX($F$4:$F$398,MATCH(D57,$D$4:$D$398,0))</f>
        <v>0.0007291666666666627</v>
      </c>
    </row>
    <row r="58" spans="1:9" s="1" customFormat="1" ht="15" customHeight="1">
      <c r="A58" s="19">
        <v>55</v>
      </c>
      <c r="B58" s="52" t="s">
        <v>77</v>
      </c>
      <c r="C58" s="52" t="s">
        <v>229</v>
      </c>
      <c r="D58" s="19" t="s">
        <v>273</v>
      </c>
      <c r="E58" s="49" t="s">
        <v>78</v>
      </c>
      <c r="F58" s="53">
        <v>0.041539351851851855</v>
      </c>
      <c r="G58" s="20" t="str">
        <f>TEXT(INT((HOUR(F58)*3600+MINUTE(F58)*60+SECOND(F58))/$I$2/60),"0")&amp;"."&amp;TEXT(MOD((HOUR(F58)*3600+MINUTE(F58)*60+SECOND(F58))/$I$2,60),"00")&amp;"/km"</f>
        <v>4.32/km</v>
      </c>
      <c r="H58" s="21">
        <f>F58-$F$4</f>
        <v>0.009050925925925928</v>
      </c>
      <c r="I58" s="21">
        <f>F58-INDEX($F$4:$F$398,MATCH(D58,$D$4:$D$398,0))</f>
        <v>0.0021180555555555605</v>
      </c>
    </row>
    <row r="59" spans="1:9" s="1" customFormat="1" ht="15" customHeight="1">
      <c r="A59" s="19">
        <v>56</v>
      </c>
      <c r="B59" s="52" t="s">
        <v>182</v>
      </c>
      <c r="C59" s="52" t="s">
        <v>177</v>
      </c>
      <c r="D59" s="19" t="s">
        <v>68</v>
      </c>
      <c r="E59" s="49" t="s">
        <v>281</v>
      </c>
      <c r="F59" s="53">
        <v>0.04155092592592593</v>
      </c>
      <c r="G59" s="20" t="str">
        <f>TEXT(INT((HOUR(F59)*3600+MINUTE(F59)*60+SECOND(F59))/$I$2/60),"0")&amp;"."&amp;TEXT(MOD((HOUR(F59)*3600+MINUTE(F59)*60+SECOND(F59))/$I$2,60),"00")&amp;"/km"</f>
        <v>4.32/km</v>
      </c>
      <c r="H59" s="21">
        <f>F59-$F$4</f>
        <v>0.009062500000000001</v>
      </c>
      <c r="I59" s="21">
        <f>F59-INDEX($F$4:$F$398,MATCH(D59,$D$4:$D$398,0))</f>
        <v>0.0009375000000000008</v>
      </c>
    </row>
    <row r="60" spans="1:9" s="1" customFormat="1" ht="15" customHeight="1">
      <c r="A60" s="19">
        <v>57</v>
      </c>
      <c r="B60" s="52" t="s">
        <v>79</v>
      </c>
      <c r="C60" s="52" t="s">
        <v>200</v>
      </c>
      <c r="D60" s="19" t="s">
        <v>264</v>
      </c>
      <c r="E60" s="49" t="s">
        <v>160</v>
      </c>
      <c r="F60" s="53">
        <v>0.0415625</v>
      </c>
      <c r="G60" s="20" t="str">
        <f>TEXT(INT((HOUR(F60)*3600+MINUTE(F60)*60+SECOND(F60))/$I$2/60),"0")&amp;"."&amp;TEXT(MOD((HOUR(F60)*3600+MINUTE(F60)*60+SECOND(F60))/$I$2,60),"00")&amp;"/km"</f>
        <v>4.32/km</v>
      </c>
      <c r="H60" s="21">
        <f>F60-$F$4</f>
        <v>0.009074074074074075</v>
      </c>
      <c r="I60" s="21">
        <f>F60-INDEX($F$4:$F$398,MATCH(D60,$D$4:$D$398,0))</f>
        <v>0.008240740740740743</v>
      </c>
    </row>
    <row r="61" spans="1:9" s="1" customFormat="1" ht="15" customHeight="1">
      <c r="A61" s="19">
        <v>58</v>
      </c>
      <c r="B61" s="52" t="s">
        <v>262</v>
      </c>
      <c r="C61" s="52" t="s">
        <v>212</v>
      </c>
      <c r="D61" s="19" t="s">
        <v>265</v>
      </c>
      <c r="E61" s="49" t="s">
        <v>176</v>
      </c>
      <c r="F61" s="53">
        <v>0.04180555555555556</v>
      </c>
      <c r="G61" s="20" t="str">
        <f>TEXT(INT((HOUR(F61)*3600+MINUTE(F61)*60+SECOND(F61))/$I$2/60),"0")&amp;"."&amp;TEXT(MOD((HOUR(F61)*3600+MINUTE(F61)*60+SECOND(F61))/$I$2,60),"00")&amp;"/km"</f>
        <v>4.34/km</v>
      </c>
      <c r="H61" s="21">
        <f>F61-$F$4</f>
        <v>0.009317129629629634</v>
      </c>
      <c r="I61" s="21">
        <f>F61-INDEX($F$4:$F$398,MATCH(D61,$D$4:$D$398,0))</f>
        <v>0.009317129629629634</v>
      </c>
    </row>
    <row r="62" spans="1:9" s="1" customFormat="1" ht="15" customHeight="1">
      <c r="A62" s="19">
        <v>59</v>
      </c>
      <c r="B62" s="52" t="s">
        <v>80</v>
      </c>
      <c r="C62" s="52" t="s">
        <v>81</v>
      </c>
      <c r="D62" s="19" t="s">
        <v>271</v>
      </c>
      <c r="E62" s="49" t="s">
        <v>26</v>
      </c>
      <c r="F62" s="53">
        <v>0.04200231481481481</v>
      </c>
      <c r="G62" s="20" t="str">
        <f>TEXT(INT((HOUR(F62)*3600+MINUTE(F62)*60+SECOND(F62))/$I$2/60),"0")&amp;"."&amp;TEXT(MOD((HOUR(F62)*3600+MINUTE(F62)*60+SECOND(F62))/$I$2,60),"00")&amp;"/km"</f>
        <v>4.35/km</v>
      </c>
      <c r="H62" s="21">
        <f>F62-$F$4</f>
        <v>0.009513888888888884</v>
      </c>
      <c r="I62" s="21">
        <f>F62-INDEX($F$4:$F$398,MATCH(D62,$D$4:$D$398,0))</f>
        <v>0</v>
      </c>
    </row>
    <row r="63" spans="1:9" s="1" customFormat="1" ht="15" customHeight="1">
      <c r="A63" s="19">
        <v>60</v>
      </c>
      <c r="B63" s="52" t="s">
        <v>82</v>
      </c>
      <c r="C63" s="52" t="s">
        <v>235</v>
      </c>
      <c r="D63" s="19" t="s">
        <v>265</v>
      </c>
      <c r="E63" s="49" t="s">
        <v>18</v>
      </c>
      <c r="F63" s="53">
        <v>0.04204861111111111</v>
      </c>
      <c r="G63" s="20" t="str">
        <f>TEXT(INT((HOUR(F63)*3600+MINUTE(F63)*60+SECOND(F63))/$I$2/60),"0")&amp;"."&amp;TEXT(MOD((HOUR(F63)*3600+MINUTE(F63)*60+SECOND(F63))/$I$2,60),"00")&amp;"/km"</f>
        <v>4.35/km</v>
      </c>
      <c r="H63" s="21">
        <f>F63-$F$4</f>
        <v>0.009560185185185185</v>
      </c>
      <c r="I63" s="21">
        <f>F63-INDEX($F$4:$F$398,MATCH(D63,$D$4:$D$398,0))</f>
        <v>0.009560185185185185</v>
      </c>
    </row>
    <row r="64" spans="1:9" s="1" customFormat="1" ht="15" customHeight="1">
      <c r="A64" s="19">
        <v>61</v>
      </c>
      <c r="B64" s="52" t="s">
        <v>83</v>
      </c>
      <c r="C64" s="52" t="s">
        <v>236</v>
      </c>
      <c r="D64" s="19" t="s">
        <v>266</v>
      </c>
      <c r="E64" s="49" t="s">
        <v>84</v>
      </c>
      <c r="F64" s="53">
        <v>0.042256944444444444</v>
      </c>
      <c r="G64" s="20" t="str">
        <f>TEXT(INT((HOUR(F64)*3600+MINUTE(F64)*60+SECOND(F64))/$I$2/60),"0")&amp;"."&amp;TEXT(MOD((HOUR(F64)*3600+MINUTE(F64)*60+SECOND(F64))/$I$2,60),"00")&amp;"/km"</f>
        <v>4.37/km</v>
      </c>
      <c r="H64" s="21">
        <f>F64-$F$4</f>
        <v>0.009768518518518517</v>
      </c>
      <c r="I64" s="21">
        <f>F64-INDEX($F$4:$F$398,MATCH(D64,$D$4:$D$398,0))</f>
        <v>0.0036921296296296285</v>
      </c>
    </row>
    <row r="65" spans="1:9" s="1" customFormat="1" ht="15" customHeight="1">
      <c r="A65" s="22">
        <v>62</v>
      </c>
      <c r="B65" s="54" t="s">
        <v>261</v>
      </c>
      <c r="C65" s="54" t="s">
        <v>199</v>
      </c>
      <c r="D65" s="22" t="s">
        <v>268</v>
      </c>
      <c r="E65" s="55" t="s">
        <v>158</v>
      </c>
      <c r="F65" s="56">
        <v>0.04230324074074074</v>
      </c>
      <c r="G65" s="23" t="str">
        <f>TEXT(INT((HOUR(F65)*3600+MINUTE(F65)*60+SECOND(F65))/$I$2/60),"0")&amp;"."&amp;TEXT(MOD((HOUR(F65)*3600+MINUTE(F65)*60+SECOND(F65))/$I$2,60),"00")&amp;"/km"</f>
        <v>4.37/km</v>
      </c>
      <c r="H65" s="24">
        <f>F65-$F$4</f>
        <v>0.009814814814814811</v>
      </c>
      <c r="I65" s="24">
        <f>F65-INDEX($F$4:$F$398,MATCH(D65,$D$4:$D$398,0))</f>
        <v>0.0036458333333333343</v>
      </c>
    </row>
    <row r="66" spans="1:9" s="1" customFormat="1" ht="15" customHeight="1">
      <c r="A66" s="19">
        <v>63</v>
      </c>
      <c r="B66" s="52" t="s">
        <v>85</v>
      </c>
      <c r="C66" s="52" t="s">
        <v>255</v>
      </c>
      <c r="D66" s="19" t="s">
        <v>284</v>
      </c>
      <c r="E66" s="49" t="s">
        <v>86</v>
      </c>
      <c r="F66" s="53">
        <v>0.042361111111111106</v>
      </c>
      <c r="G66" s="20" t="str">
        <f>TEXT(INT((HOUR(F66)*3600+MINUTE(F66)*60+SECOND(F66))/$I$2/60),"0")&amp;"."&amp;TEXT(MOD((HOUR(F66)*3600+MINUTE(F66)*60+SECOND(F66))/$I$2,60),"00")&amp;"/km"</f>
        <v>4.37/km</v>
      </c>
      <c r="H66" s="21">
        <f>F66-$F$4</f>
        <v>0.009872685185185179</v>
      </c>
      <c r="I66" s="21">
        <f>F66-INDEX($F$4:$F$398,MATCH(D66,$D$4:$D$398,0))</f>
        <v>0</v>
      </c>
    </row>
    <row r="67" spans="1:9" s="1" customFormat="1" ht="15" customHeight="1">
      <c r="A67" s="19">
        <v>64</v>
      </c>
      <c r="B67" s="52" t="s">
        <v>163</v>
      </c>
      <c r="C67" s="52" t="s">
        <v>164</v>
      </c>
      <c r="D67" s="19" t="s">
        <v>286</v>
      </c>
      <c r="E67" s="49" t="s">
        <v>87</v>
      </c>
      <c r="F67" s="53">
        <v>0.04245370370370371</v>
      </c>
      <c r="G67" s="20" t="str">
        <f>TEXT(INT((HOUR(F67)*3600+MINUTE(F67)*60+SECOND(F67))/$I$2/60),"0")&amp;"."&amp;TEXT(MOD((HOUR(F67)*3600+MINUTE(F67)*60+SECOND(F67))/$I$2,60),"00")&amp;"/km"</f>
        <v>4.38/km</v>
      </c>
      <c r="H67" s="21">
        <f>F67-$F$4</f>
        <v>0.009965277777777781</v>
      </c>
      <c r="I67" s="21">
        <f>F67-INDEX($F$4:$F$398,MATCH(D67,$D$4:$D$398,0))</f>
        <v>0</v>
      </c>
    </row>
    <row r="68" spans="1:9" s="1" customFormat="1" ht="15" customHeight="1">
      <c r="A68" s="19">
        <v>65</v>
      </c>
      <c r="B68" s="52" t="s">
        <v>88</v>
      </c>
      <c r="C68" s="52" t="s">
        <v>89</v>
      </c>
      <c r="D68" s="19" t="s">
        <v>276</v>
      </c>
      <c r="E68" s="49" t="s">
        <v>22</v>
      </c>
      <c r="F68" s="53">
        <v>0.042569444444444444</v>
      </c>
      <c r="G68" s="20" t="str">
        <f>TEXT(INT((HOUR(F68)*3600+MINUTE(F68)*60+SECOND(F68))/$I$2/60),"0")&amp;"."&amp;TEXT(MOD((HOUR(F68)*3600+MINUTE(F68)*60+SECOND(F68))/$I$2,60),"00")&amp;"/km"</f>
        <v>4.39/km</v>
      </c>
      <c r="H68" s="21">
        <f>F68-$F$4</f>
        <v>0.010081018518518517</v>
      </c>
      <c r="I68" s="21">
        <f>F68-INDEX($F$4:$F$398,MATCH(D68,$D$4:$D$398,0))</f>
        <v>0</v>
      </c>
    </row>
    <row r="69" spans="1:9" s="1" customFormat="1" ht="15" customHeight="1">
      <c r="A69" s="19">
        <v>66</v>
      </c>
      <c r="B69" s="52" t="s">
        <v>170</v>
      </c>
      <c r="C69" s="52" t="s">
        <v>203</v>
      </c>
      <c r="D69" s="19" t="s">
        <v>267</v>
      </c>
      <c r="E69" s="49" t="s">
        <v>90</v>
      </c>
      <c r="F69" s="53">
        <v>0.04261574074074074</v>
      </c>
      <c r="G69" s="20" t="str">
        <f>TEXT(INT((HOUR(F69)*3600+MINUTE(F69)*60+SECOND(F69))/$I$2/60),"0")&amp;"."&amp;TEXT(MOD((HOUR(F69)*3600+MINUTE(F69)*60+SECOND(F69))/$I$2,60),"00")&amp;"/km"</f>
        <v>4.39/km</v>
      </c>
      <c r="H69" s="21">
        <f>F69-$F$4</f>
        <v>0.010127314814814811</v>
      </c>
      <c r="I69" s="21">
        <f>F69-INDEX($F$4:$F$398,MATCH(D69,$D$4:$D$398,0))</f>
        <v>0.005763888888888888</v>
      </c>
    </row>
    <row r="70" spans="1:9" ht="15" customHeight="1">
      <c r="A70" s="19">
        <v>67</v>
      </c>
      <c r="B70" s="52" t="s">
        <v>275</v>
      </c>
      <c r="C70" s="52" t="s">
        <v>202</v>
      </c>
      <c r="D70" s="19" t="s">
        <v>264</v>
      </c>
      <c r="E70" s="49" t="s">
        <v>165</v>
      </c>
      <c r="F70" s="53">
        <v>0.04288194444444444</v>
      </c>
      <c r="G70" s="20" t="str">
        <f>TEXT(INT((HOUR(F70)*3600+MINUTE(F70)*60+SECOND(F70))/$I$2/60),"0")&amp;"."&amp;TEXT(MOD((HOUR(F70)*3600+MINUTE(F70)*60+SECOND(F70))/$I$2,60),"00")&amp;"/km"</f>
        <v>4.41/km</v>
      </c>
      <c r="H70" s="21">
        <f>F70-$F$4</f>
        <v>0.01039351851851851</v>
      </c>
      <c r="I70" s="21">
        <f>F70-INDEX($F$4:$F$398,MATCH(D70,$D$4:$D$398,0))</f>
        <v>0.009560185185185179</v>
      </c>
    </row>
    <row r="71" spans="1:9" s="1" customFormat="1" ht="15" customHeight="1">
      <c r="A71" s="19">
        <v>68</v>
      </c>
      <c r="B71" s="52" t="s">
        <v>91</v>
      </c>
      <c r="C71" s="52" t="s">
        <v>206</v>
      </c>
      <c r="D71" s="19" t="s">
        <v>265</v>
      </c>
      <c r="E71" s="49" t="s">
        <v>92</v>
      </c>
      <c r="F71" s="53">
        <v>0.04293981481481481</v>
      </c>
      <c r="G71" s="20" t="str">
        <f>TEXT(INT((HOUR(F71)*3600+MINUTE(F71)*60+SECOND(F71))/$I$2/60),"0")&amp;"."&amp;TEXT(MOD((HOUR(F71)*3600+MINUTE(F71)*60+SECOND(F71))/$I$2,60),"00")&amp;"/km"</f>
        <v>4.41/km</v>
      </c>
      <c r="H71" s="21">
        <f>F71-$F$4</f>
        <v>0.010451388888888885</v>
      </c>
      <c r="I71" s="21">
        <f>F71-INDEX($F$4:$F$398,MATCH(D71,$D$4:$D$398,0))</f>
        <v>0.010451388888888885</v>
      </c>
    </row>
    <row r="72" spans="1:9" s="1" customFormat="1" ht="15" customHeight="1">
      <c r="A72" s="19">
        <v>69</v>
      </c>
      <c r="B72" s="52" t="s">
        <v>93</v>
      </c>
      <c r="C72" s="52" t="s">
        <v>237</v>
      </c>
      <c r="D72" s="19" t="s">
        <v>273</v>
      </c>
      <c r="E72" s="49" t="s">
        <v>281</v>
      </c>
      <c r="F72" s="53">
        <v>0.04293981481481481</v>
      </c>
      <c r="G72" s="20" t="str">
        <f>TEXT(INT((HOUR(F72)*3600+MINUTE(F72)*60+SECOND(F72))/$I$2/60),"0")&amp;"."&amp;TEXT(MOD((HOUR(F72)*3600+MINUTE(F72)*60+SECOND(F72))/$I$2,60),"00")&amp;"/km"</f>
        <v>4.41/km</v>
      </c>
      <c r="H72" s="21">
        <f>F72-$F$4</f>
        <v>0.010451388888888885</v>
      </c>
      <c r="I72" s="21">
        <f>F72-INDEX($F$4:$F$398,MATCH(D72,$D$4:$D$398,0))</f>
        <v>0.003518518518518518</v>
      </c>
    </row>
    <row r="73" spans="1:9" s="1" customFormat="1" ht="15" customHeight="1">
      <c r="A73" s="19">
        <v>70</v>
      </c>
      <c r="B73" s="52" t="s">
        <v>169</v>
      </c>
      <c r="C73" s="52" t="s">
        <v>205</v>
      </c>
      <c r="D73" s="19" t="s">
        <v>273</v>
      </c>
      <c r="E73" s="49" t="s">
        <v>269</v>
      </c>
      <c r="F73" s="53">
        <v>0.04306712962962963</v>
      </c>
      <c r="G73" s="20" t="str">
        <f>TEXT(INT((HOUR(F73)*3600+MINUTE(F73)*60+SECOND(F73))/$I$2/60),"0")&amp;"."&amp;TEXT(MOD((HOUR(F73)*3600+MINUTE(F73)*60+SECOND(F73))/$I$2,60),"00")&amp;"/km"</f>
        <v>4.42/km</v>
      </c>
      <c r="H73" s="21">
        <f>F73-$F$4</f>
        <v>0.010578703703703701</v>
      </c>
      <c r="I73" s="21">
        <f>F73-INDEX($F$4:$F$398,MATCH(D73,$D$4:$D$398,0))</f>
        <v>0.0036458333333333343</v>
      </c>
    </row>
    <row r="74" spans="1:9" s="1" customFormat="1" ht="15" customHeight="1">
      <c r="A74" s="19">
        <v>71</v>
      </c>
      <c r="B74" s="52" t="s">
        <v>94</v>
      </c>
      <c r="C74" s="52" t="s">
        <v>233</v>
      </c>
      <c r="D74" s="19" t="s">
        <v>265</v>
      </c>
      <c r="E74" s="49" t="s">
        <v>5</v>
      </c>
      <c r="F74" s="53">
        <v>0.043101851851851856</v>
      </c>
      <c r="G74" s="20" t="str">
        <f>TEXT(INT((HOUR(F74)*3600+MINUTE(F74)*60+SECOND(F74))/$I$2/60),"0")&amp;"."&amp;TEXT(MOD((HOUR(F74)*3600+MINUTE(F74)*60+SECOND(F74))/$I$2,60),"00")&amp;"/km"</f>
        <v>4.42/km</v>
      </c>
      <c r="H74" s="21">
        <f>F74-$F$4</f>
        <v>0.010613425925925929</v>
      </c>
      <c r="I74" s="21">
        <f>F74-INDEX($F$4:$F$398,MATCH(D74,$D$4:$D$398,0))</f>
        <v>0.010613425925925929</v>
      </c>
    </row>
    <row r="75" spans="1:9" s="1" customFormat="1" ht="15" customHeight="1">
      <c r="A75" s="19">
        <v>72</v>
      </c>
      <c r="B75" s="52" t="s">
        <v>201</v>
      </c>
      <c r="C75" s="52" t="s">
        <v>95</v>
      </c>
      <c r="D75" s="19" t="s">
        <v>271</v>
      </c>
      <c r="E75" s="49" t="s">
        <v>22</v>
      </c>
      <c r="F75" s="53">
        <v>0.04331018518518518</v>
      </c>
      <c r="G75" s="20" t="str">
        <f>TEXT(INT((HOUR(F75)*3600+MINUTE(F75)*60+SECOND(F75))/$I$2/60),"0")&amp;"."&amp;TEXT(MOD((HOUR(F75)*3600+MINUTE(F75)*60+SECOND(F75))/$I$2,60),"00")&amp;"/km"</f>
        <v>4.43/km</v>
      </c>
      <c r="H75" s="21">
        <f>F75-$F$4</f>
        <v>0.010821759259259253</v>
      </c>
      <c r="I75" s="21">
        <f>F75-INDEX($F$4:$F$398,MATCH(D75,$D$4:$D$398,0))</f>
        <v>0.001307870370370369</v>
      </c>
    </row>
    <row r="76" spans="1:9" s="1" customFormat="1" ht="15" customHeight="1">
      <c r="A76" s="19">
        <v>73</v>
      </c>
      <c r="B76" s="52" t="s">
        <v>96</v>
      </c>
      <c r="C76" s="52" t="s">
        <v>214</v>
      </c>
      <c r="D76" s="19" t="s">
        <v>264</v>
      </c>
      <c r="E76" s="49" t="s">
        <v>165</v>
      </c>
      <c r="F76" s="53">
        <v>0.043356481481481475</v>
      </c>
      <c r="G76" s="20" t="str">
        <f>TEXT(INT((HOUR(F76)*3600+MINUTE(F76)*60+SECOND(F76))/$I$2/60),"0")&amp;"."&amp;TEXT(MOD((HOUR(F76)*3600+MINUTE(F76)*60+SECOND(F76))/$I$2,60),"00")&amp;"/km"</f>
        <v>4.44/km</v>
      </c>
      <c r="H76" s="21">
        <f>F76-$F$4</f>
        <v>0.010868055555555547</v>
      </c>
      <c r="I76" s="21">
        <f>F76-INDEX($F$4:$F$398,MATCH(D76,$D$4:$D$398,0))</f>
        <v>0.010034722222222216</v>
      </c>
    </row>
    <row r="77" spans="1:9" s="1" customFormat="1" ht="15" customHeight="1">
      <c r="A77" s="19">
        <v>74</v>
      </c>
      <c r="B77" s="52" t="s">
        <v>97</v>
      </c>
      <c r="C77" s="52" t="s">
        <v>218</v>
      </c>
      <c r="D77" s="19" t="s">
        <v>265</v>
      </c>
      <c r="E77" s="49" t="s">
        <v>98</v>
      </c>
      <c r="F77" s="53">
        <v>0.043645833333333335</v>
      </c>
      <c r="G77" s="20" t="str">
        <f>TEXT(INT((HOUR(F77)*3600+MINUTE(F77)*60+SECOND(F77))/$I$2/60),"0")&amp;"."&amp;TEXT(MOD((HOUR(F77)*3600+MINUTE(F77)*60+SECOND(F77))/$I$2,60),"00")&amp;"/km"</f>
        <v>4.46/km</v>
      </c>
      <c r="H77" s="21">
        <f>F77-$F$4</f>
        <v>0.011157407407407408</v>
      </c>
      <c r="I77" s="21">
        <f>F77-INDEX($F$4:$F$398,MATCH(D77,$D$4:$D$398,0))</f>
        <v>0.011157407407407408</v>
      </c>
    </row>
    <row r="78" spans="1:9" ht="15" customHeight="1">
      <c r="A78" s="19">
        <v>75</v>
      </c>
      <c r="B78" s="52" t="s">
        <v>99</v>
      </c>
      <c r="C78" s="52" t="s">
        <v>209</v>
      </c>
      <c r="D78" s="19" t="s">
        <v>264</v>
      </c>
      <c r="E78" s="49" t="s">
        <v>100</v>
      </c>
      <c r="F78" s="53">
        <v>0.043680555555555556</v>
      </c>
      <c r="G78" s="20" t="str">
        <f>TEXT(INT((HOUR(F78)*3600+MINUTE(F78)*60+SECOND(F78))/$I$2/60),"0")&amp;"."&amp;TEXT(MOD((HOUR(F78)*3600+MINUTE(F78)*60+SECOND(F78))/$I$2,60),"00")&amp;"/km"</f>
        <v>4.46/km</v>
      </c>
      <c r="H78" s="21">
        <f>F78-$F$4</f>
        <v>0.011192129629629628</v>
      </c>
      <c r="I78" s="21">
        <f>F78-INDEX($F$4:$F$398,MATCH(D78,$D$4:$D$398,0))</f>
        <v>0.010358796296296297</v>
      </c>
    </row>
    <row r="79" spans="1:9" s="1" customFormat="1" ht="15" customHeight="1">
      <c r="A79" s="19">
        <v>76</v>
      </c>
      <c r="B79" s="52" t="s">
        <v>166</v>
      </c>
      <c r="C79" s="52" t="s">
        <v>238</v>
      </c>
      <c r="D79" s="19" t="s">
        <v>266</v>
      </c>
      <c r="E79" s="49" t="s">
        <v>281</v>
      </c>
      <c r="F79" s="53">
        <v>0.043912037037037034</v>
      </c>
      <c r="G79" s="20" t="str">
        <f>TEXT(INT((HOUR(F79)*3600+MINUTE(F79)*60+SECOND(F79))/$I$2/60),"0")&amp;"."&amp;TEXT(MOD((HOUR(F79)*3600+MINUTE(F79)*60+SECOND(F79))/$I$2,60),"00")&amp;"/km"</f>
        <v>4.47/km</v>
      </c>
      <c r="H79" s="21">
        <f>F79-$F$4</f>
        <v>0.011423611111111107</v>
      </c>
      <c r="I79" s="21">
        <f>F79-INDEX($F$4:$F$398,MATCH(D79,$D$4:$D$398,0))</f>
        <v>0.0053472222222222185</v>
      </c>
    </row>
    <row r="80" spans="1:9" s="1" customFormat="1" ht="15" customHeight="1">
      <c r="A80" s="19">
        <v>77</v>
      </c>
      <c r="B80" s="52" t="s">
        <v>101</v>
      </c>
      <c r="C80" s="52" t="s">
        <v>199</v>
      </c>
      <c r="D80" s="19" t="s">
        <v>273</v>
      </c>
      <c r="E80" s="49" t="s">
        <v>11</v>
      </c>
      <c r="F80" s="53">
        <v>0.044085648148148145</v>
      </c>
      <c r="G80" s="20" t="str">
        <f>TEXT(INT((HOUR(F80)*3600+MINUTE(F80)*60+SECOND(F80))/$I$2/60),"0")&amp;"."&amp;TEXT(MOD((HOUR(F80)*3600+MINUTE(F80)*60+SECOND(F80))/$I$2,60),"00")&amp;"/km"</f>
        <v>4.49/km</v>
      </c>
      <c r="H80" s="21">
        <f>F80-$F$4</f>
        <v>0.011597222222222217</v>
      </c>
      <c r="I80" s="21">
        <f>F80-INDEX($F$4:$F$398,MATCH(D80,$D$4:$D$398,0))</f>
        <v>0.00466435185185185</v>
      </c>
    </row>
    <row r="81" spans="1:9" s="1" customFormat="1" ht="15" customHeight="1">
      <c r="A81" s="19">
        <v>78</v>
      </c>
      <c r="B81" s="52" t="s">
        <v>102</v>
      </c>
      <c r="C81" s="52" t="s">
        <v>103</v>
      </c>
      <c r="D81" s="19" t="s">
        <v>270</v>
      </c>
      <c r="E81" s="49" t="s">
        <v>22</v>
      </c>
      <c r="F81" s="53">
        <v>0.04428240740740741</v>
      </c>
      <c r="G81" s="20" t="str">
        <f>TEXT(INT((HOUR(F81)*3600+MINUTE(F81)*60+SECOND(F81))/$I$2/60),"0")&amp;"."&amp;TEXT(MOD((HOUR(F81)*3600+MINUTE(F81)*60+SECOND(F81))/$I$2,60),"00")&amp;"/km"</f>
        <v>4.50/km</v>
      </c>
      <c r="H81" s="21">
        <f>F81-$F$4</f>
        <v>0.011793981481481482</v>
      </c>
      <c r="I81" s="21">
        <f>F81-INDEX($F$4:$F$398,MATCH(D81,$D$4:$D$398,0))</f>
        <v>0</v>
      </c>
    </row>
    <row r="82" spans="1:9" s="1" customFormat="1" ht="15" customHeight="1">
      <c r="A82" s="19">
        <v>79</v>
      </c>
      <c r="B82" s="52" t="s">
        <v>257</v>
      </c>
      <c r="C82" s="52" t="s">
        <v>230</v>
      </c>
      <c r="D82" s="19" t="s">
        <v>267</v>
      </c>
      <c r="E82" s="49" t="s">
        <v>18</v>
      </c>
      <c r="F82" s="53">
        <v>0.044444444444444446</v>
      </c>
      <c r="G82" s="20" t="str">
        <f>TEXT(INT((HOUR(F82)*3600+MINUTE(F82)*60+SECOND(F82))/$I$2/60),"0")&amp;"."&amp;TEXT(MOD((HOUR(F82)*3600+MINUTE(F82)*60+SECOND(F82))/$I$2,60),"00")&amp;"/km"</f>
        <v>4.51/km</v>
      </c>
      <c r="H82" s="21">
        <f>F82-$F$4</f>
        <v>0.011956018518518519</v>
      </c>
      <c r="I82" s="21">
        <f>F82-INDEX($F$4:$F$398,MATCH(D82,$D$4:$D$398,0))</f>
        <v>0.007592592592592595</v>
      </c>
    </row>
    <row r="83" spans="1:9" s="3" customFormat="1" ht="15" customHeight="1">
      <c r="A83" s="19">
        <v>80</v>
      </c>
      <c r="B83" s="52" t="s">
        <v>104</v>
      </c>
      <c r="C83" s="52" t="s">
        <v>199</v>
      </c>
      <c r="D83" s="19" t="s">
        <v>273</v>
      </c>
      <c r="E83" s="49" t="s">
        <v>11</v>
      </c>
      <c r="F83" s="53">
        <v>0.044502314814814814</v>
      </c>
      <c r="G83" s="20" t="str">
        <f>TEXT(INT((HOUR(F83)*3600+MINUTE(F83)*60+SECOND(F83))/$I$2/60),"0")&amp;"."&amp;TEXT(MOD((HOUR(F83)*3600+MINUTE(F83)*60+SECOND(F83))/$I$2,60),"00")&amp;"/km"</f>
        <v>4.51/km</v>
      </c>
      <c r="H83" s="21">
        <f>F83-$F$4</f>
        <v>0.012013888888888886</v>
      </c>
      <c r="I83" s="21">
        <f>F83-INDEX($F$4:$F$398,MATCH(D83,$D$4:$D$398,0))</f>
        <v>0.005081018518518519</v>
      </c>
    </row>
    <row r="84" spans="1:9" s="1" customFormat="1" ht="15" customHeight="1">
      <c r="A84" s="19">
        <v>81</v>
      </c>
      <c r="B84" s="52" t="s">
        <v>105</v>
      </c>
      <c r="C84" s="52" t="s">
        <v>198</v>
      </c>
      <c r="D84" s="19" t="s">
        <v>273</v>
      </c>
      <c r="E84" s="49" t="s">
        <v>22</v>
      </c>
      <c r="F84" s="53">
        <v>0.0446875</v>
      </c>
      <c r="G84" s="20" t="str">
        <f>TEXT(INT((HOUR(F84)*3600+MINUTE(F84)*60+SECOND(F84))/$I$2/60),"0")&amp;"."&amp;TEXT(MOD((HOUR(F84)*3600+MINUTE(F84)*60+SECOND(F84))/$I$2,60),"00")&amp;"/km"</f>
        <v>4.53/km</v>
      </c>
      <c r="H84" s="21">
        <f>F84-$F$4</f>
        <v>0.01219907407407407</v>
      </c>
      <c r="I84" s="21">
        <f>F84-INDEX($F$4:$F$398,MATCH(D84,$D$4:$D$398,0))</f>
        <v>0.0052662037037037035</v>
      </c>
    </row>
    <row r="85" spans="1:9" s="1" customFormat="1" ht="15" customHeight="1">
      <c r="A85" s="19">
        <v>82</v>
      </c>
      <c r="B85" s="52" t="s">
        <v>106</v>
      </c>
      <c r="C85" s="52" t="s">
        <v>215</v>
      </c>
      <c r="D85" s="19" t="s">
        <v>267</v>
      </c>
      <c r="E85" s="49" t="s">
        <v>9</v>
      </c>
      <c r="F85" s="53">
        <v>0.04486111111111111</v>
      </c>
      <c r="G85" s="20" t="str">
        <f>TEXT(INT((HOUR(F85)*3600+MINUTE(F85)*60+SECOND(F85))/$I$2/60),"0")&amp;"."&amp;TEXT(MOD((HOUR(F85)*3600+MINUTE(F85)*60+SECOND(F85))/$I$2,60),"00")&amp;"/km"</f>
        <v>4.54/km</v>
      </c>
      <c r="H85" s="21">
        <f>F85-$F$4</f>
        <v>0.012372685185185181</v>
      </c>
      <c r="I85" s="21">
        <f>F85-INDEX($F$4:$F$398,MATCH(D85,$D$4:$D$398,0))</f>
        <v>0.008009259259259258</v>
      </c>
    </row>
    <row r="86" spans="1:9" s="1" customFormat="1" ht="15" customHeight="1">
      <c r="A86" s="22">
        <v>83</v>
      </c>
      <c r="B86" s="54" t="s">
        <v>107</v>
      </c>
      <c r="C86" s="54" t="s">
        <v>108</v>
      </c>
      <c r="D86" s="22" t="s">
        <v>265</v>
      </c>
      <c r="E86" s="55" t="s">
        <v>158</v>
      </c>
      <c r="F86" s="56">
        <v>0.04505787037037037</v>
      </c>
      <c r="G86" s="23" t="str">
        <f>TEXT(INT((HOUR(F86)*3600+MINUTE(F86)*60+SECOND(F86))/$I$2/60),"0")&amp;"."&amp;TEXT(MOD((HOUR(F86)*3600+MINUTE(F86)*60+SECOND(F86))/$I$2,60),"00")&amp;"/km"</f>
        <v>4.55/km</v>
      </c>
      <c r="H86" s="24">
        <f>F86-$F$4</f>
        <v>0.012569444444444446</v>
      </c>
      <c r="I86" s="24">
        <f>F86-INDEX($F$4:$F$398,MATCH(D86,$D$4:$D$398,0))</f>
        <v>0.012569444444444446</v>
      </c>
    </row>
    <row r="87" spans="1:9" ht="15" customHeight="1">
      <c r="A87" s="19">
        <v>84</v>
      </c>
      <c r="B87" s="52" t="s">
        <v>109</v>
      </c>
      <c r="C87" s="52" t="s">
        <v>198</v>
      </c>
      <c r="D87" s="19" t="s">
        <v>273</v>
      </c>
      <c r="E87" s="49" t="s">
        <v>159</v>
      </c>
      <c r="F87" s="53">
        <v>0.04549768518518518</v>
      </c>
      <c r="G87" s="20" t="str">
        <f>TEXT(INT((HOUR(F87)*3600+MINUTE(F87)*60+SECOND(F87))/$I$2/60),"0")&amp;"."&amp;TEXT(MOD((HOUR(F87)*3600+MINUTE(F87)*60+SECOND(F87))/$I$2,60),"00")&amp;"/km"</f>
        <v>4.58/km</v>
      </c>
      <c r="H87" s="21">
        <f>F87-$F$4</f>
        <v>0.013009259259259255</v>
      </c>
      <c r="I87" s="21">
        <f>F87-INDEX($F$4:$F$398,MATCH(D87,$D$4:$D$398,0))</f>
        <v>0.006076388888888888</v>
      </c>
    </row>
    <row r="88" spans="1:9" ht="15" customHeight="1">
      <c r="A88" s="19">
        <v>85</v>
      </c>
      <c r="B88" s="52" t="s">
        <v>249</v>
      </c>
      <c r="C88" s="52" t="s">
        <v>209</v>
      </c>
      <c r="D88" s="19" t="s">
        <v>264</v>
      </c>
      <c r="E88" s="49" t="s">
        <v>90</v>
      </c>
      <c r="F88" s="53">
        <v>0.045509259259259256</v>
      </c>
      <c r="G88" s="20" t="str">
        <f>TEXT(INT((HOUR(F88)*3600+MINUTE(F88)*60+SECOND(F88))/$I$2/60),"0")&amp;"."&amp;TEXT(MOD((HOUR(F88)*3600+MINUTE(F88)*60+SECOND(F88))/$I$2,60),"00")&amp;"/km"</f>
        <v>4.58/km</v>
      </c>
      <c r="H88" s="21">
        <f>F88-$F$4</f>
        <v>0.013020833333333329</v>
      </c>
      <c r="I88" s="21">
        <f>F88-INDEX($F$4:$F$398,MATCH(D88,$D$4:$D$398,0))</f>
        <v>0.012187499999999997</v>
      </c>
    </row>
    <row r="89" spans="1:9" ht="15" customHeight="1">
      <c r="A89" s="19">
        <v>86</v>
      </c>
      <c r="B89" s="52" t="s">
        <v>110</v>
      </c>
      <c r="C89" s="52" t="s">
        <v>230</v>
      </c>
      <c r="D89" s="19" t="s">
        <v>265</v>
      </c>
      <c r="E89" s="49" t="s">
        <v>5</v>
      </c>
      <c r="F89" s="53">
        <v>0.04560185185185186</v>
      </c>
      <c r="G89" s="20" t="str">
        <f>TEXT(INT((HOUR(F89)*3600+MINUTE(F89)*60+SECOND(F89))/$I$2/60),"0")&amp;"."&amp;TEXT(MOD((HOUR(F89)*3600+MINUTE(F89)*60+SECOND(F89))/$I$2,60),"00")&amp;"/km"</f>
        <v>4.58/km</v>
      </c>
      <c r="H89" s="21">
        <f>F89-$F$4</f>
        <v>0.013113425925925931</v>
      </c>
      <c r="I89" s="21">
        <f>F89-INDEX($F$4:$F$398,MATCH(D89,$D$4:$D$398,0))</f>
        <v>0.013113425925925931</v>
      </c>
    </row>
    <row r="90" spans="1:9" ht="15" customHeight="1">
      <c r="A90" s="19">
        <v>87</v>
      </c>
      <c r="B90" s="52" t="s">
        <v>111</v>
      </c>
      <c r="C90" s="52" t="s">
        <v>198</v>
      </c>
      <c r="D90" s="19" t="s">
        <v>265</v>
      </c>
      <c r="E90" s="49" t="s">
        <v>5</v>
      </c>
      <c r="F90" s="53">
        <v>0.04560185185185186</v>
      </c>
      <c r="G90" s="20" t="str">
        <f>TEXT(INT((HOUR(F90)*3600+MINUTE(F90)*60+SECOND(F90))/$I$2/60),"0")&amp;"."&amp;TEXT(MOD((HOUR(F90)*3600+MINUTE(F90)*60+SECOND(F90))/$I$2,60),"00")&amp;"/km"</f>
        <v>4.58/km</v>
      </c>
      <c r="H90" s="21">
        <f>F90-$F$4</f>
        <v>0.013113425925925931</v>
      </c>
      <c r="I90" s="21">
        <f>F90-INDEX($F$4:$F$398,MATCH(D90,$D$4:$D$398,0))</f>
        <v>0.013113425925925931</v>
      </c>
    </row>
    <row r="91" spans="1:9" ht="15" customHeight="1">
      <c r="A91" s="19">
        <v>88</v>
      </c>
      <c r="B91" s="52" t="s">
        <v>112</v>
      </c>
      <c r="C91" s="52" t="s">
        <v>113</v>
      </c>
      <c r="D91" s="19" t="s">
        <v>284</v>
      </c>
      <c r="E91" s="49" t="s">
        <v>281</v>
      </c>
      <c r="F91" s="53">
        <v>0.04560185185185186</v>
      </c>
      <c r="G91" s="20" t="str">
        <f>TEXT(INT((HOUR(F91)*3600+MINUTE(F91)*60+SECOND(F91))/$I$2/60),"0")&amp;"."&amp;TEXT(MOD((HOUR(F91)*3600+MINUTE(F91)*60+SECOND(F91))/$I$2,60),"00")&amp;"/km"</f>
        <v>4.58/km</v>
      </c>
      <c r="H91" s="21">
        <f>F91-$F$4</f>
        <v>0.013113425925925931</v>
      </c>
      <c r="I91" s="21">
        <f>F91-INDEX($F$4:$F$398,MATCH(D91,$D$4:$D$398,0))</f>
        <v>0.0032407407407407524</v>
      </c>
    </row>
    <row r="92" spans="1:9" ht="15" customHeight="1">
      <c r="A92" s="19">
        <v>89</v>
      </c>
      <c r="B92" s="52" t="s">
        <v>114</v>
      </c>
      <c r="C92" s="52" t="s">
        <v>177</v>
      </c>
      <c r="D92" s="19" t="s">
        <v>271</v>
      </c>
      <c r="E92" s="49" t="s">
        <v>41</v>
      </c>
      <c r="F92" s="53">
        <v>0.046134259259259264</v>
      </c>
      <c r="G92" s="20" t="str">
        <f>TEXT(INT((HOUR(F92)*3600+MINUTE(F92)*60+SECOND(F92))/$I$2/60),"0")&amp;"."&amp;TEXT(MOD((HOUR(F92)*3600+MINUTE(F92)*60+SECOND(F92))/$I$2,60),"00")&amp;"/km"</f>
        <v>5.02/km</v>
      </c>
      <c r="H92" s="21">
        <f>F92-$F$4</f>
        <v>0.013645833333333336</v>
      </c>
      <c r="I92" s="21">
        <f>F92-INDEX($F$4:$F$398,MATCH(D92,$D$4:$D$398,0))</f>
        <v>0.004131944444444452</v>
      </c>
    </row>
    <row r="93" spans="1:9" ht="15" customHeight="1">
      <c r="A93" s="19">
        <v>90</v>
      </c>
      <c r="B93" s="52" t="s">
        <v>115</v>
      </c>
      <c r="C93" s="52" t="s">
        <v>235</v>
      </c>
      <c r="D93" s="19" t="s">
        <v>266</v>
      </c>
      <c r="E93" s="49" t="s">
        <v>5</v>
      </c>
      <c r="F93" s="53">
        <v>0.046331018518518514</v>
      </c>
      <c r="G93" s="20" t="str">
        <f>TEXT(INT((HOUR(F93)*3600+MINUTE(F93)*60+SECOND(F93))/$I$2/60),"0")&amp;"."&amp;TEXT(MOD((HOUR(F93)*3600+MINUTE(F93)*60+SECOND(F93))/$I$2,60),"00")&amp;"/km"</f>
        <v>5.03/km</v>
      </c>
      <c r="H93" s="21">
        <f>F93-$F$4</f>
        <v>0.013842592592592587</v>
      </c>
      <c r="I93" s="21">
        <f>F93-INDEX($F$4:$F$398,MATCH(D93,$D$4:$D$398,0))</f>
        <v>0.007766203703703699</v>
      </c>
    </row>
    <row r="94" spans="1:9" ht="15" customHeight="1">
      <c r="A94" s="19">
        <v>91</v>
      </c>
      <c r="B94" s="52" t="s">
        <v>116</v>
      </c>
      <c r="C94" s="52" t="s">
        <v>222</v>
      </c>
      <c r="D94" s="19" t="s">
        <v>286</v>
      </c>
      <c r="E94" s="49" t="s">
        <v>117</v>
      </c>
      <c r="F94" s="53">
        <v>0.04635416666666667</v>
      </c>
      <c r="G94" s="20" t="str">
        <f>TEXT(INT((HOUR(F94)*3600+MINUTE(F94)*60+SECOND(F94))/$I$2/60),"0")&amp;"."&amp;TEXT(MOD((HOUR(F94)*3600+MINUTE(F94)*60+SECOND(F94))/$I$2,60),"00")&amp;"/km"</f>
        <v>5.03/km</v>
      </c>
      <c r="H94" s="21">
        <f>F94-$F$4</f>
        <v>0.013865740740740741</v>
      </c>
      <c r="I94" s="21">
        <f>F94-INDEX($F$4:$F$398,MATCH(D94,$D$4:$D$398,0))</f>
        <v>0.0039004629629629597</v>
      </c>
    </row>
    <row r="95" spans="1:9" ht="15" customHeight="1">
      <c r="A95" s="19">
        <v>92</v>
      </c>
      <c r="B95" s="52" t="s">
        <v>118</v>
      </c>
      <c r="C95" s="52" t="s">
        <v>202</v>
      </c>
      <c r="D95" s="19" t="s">
        <v>286</v>
      </c>
      <c r="E95" s="49" t="s">
        <v>18</v>
      </c>
      <c r="F95" s="53">
        <v>0.04636574074074074</v>
      </c>
      <c r="G95" s="20" t="str">
        <f>TEXT(INT((HOUR(F95)*3600+MINUTE(F95)*60+SECOND(F95))/$I$2/60),"0")&amp;"."&amp;TEXT(MOD((HOUR(F95)*3600+MINUTE(F95)*60+SECOND(F95))/$I$2,60),"00")&amp;"/km"</f>
        <v>5.03/km</v>
      </c>
      <c r="H95" s="21">
        <f>F95-$F$4</f>
        <v>0.013877314814814815</v>
      </c>
      <c r="I95" s="21">
        <f>F95-INDEX($F$4:$F$398,MATCH(D95,$D$4:$D$398,0))</f>
        <v>0.003912037037037033</v>
      </c>
    </row>
    <row r="96" spans="1:9" ht="15" customHeight="1">
      <c r="A96" s="19">
        <v>93</v>
      </c>
      <c r="B96" s="52" t="s">
        <v>272</v>
      </c>
      <c r="C96" s="52" t="s">
        <v>203</v>
      </c>
      <c r="D96" s="19" t="s">
        <v>267</v>
      </c>
      <c r="E96" s="49" t="s">
        <v>18</v>
      </c>
      <c r="F96" s="53">
        <v>0.046851851851851846</v>
      </c>
      <c r="G96" s="20" t="str">
        <f>TEXT(INT((HOUR(F96)*3600+MINUTE(F96)*60+SECOND(F96))/$I$2/60),"0")&amp;"."&amp;TEXT(MOD((HOUR(F96)*3600+MINUTE(F96)*60+SECOND(F96))/$I$2,60),"00")&amp;"/km"</f>
        <v>5.07/km</v>
      </c>
      <c r="H96" s="21">
        <f>F96-$F$4</f>
        <v>0.014363425925925918</v>
      </c>
      <c r="I96" s="21">
        <f>F96-INDEX($F$4:$F$398,MATCH(D96,$D$4:$D$398,0))</f>
        <v>0.009999999999999995</v>
      </c>
    </row>
    <row r="97" spans="1:9" ht="15" customHeight="1">
      <c r="A97" s="19">
        <v>94</v>
      </c>
      <c r="B97" s="52" t="s">
        <v>119</v>
      </c>
      <c r="C97" s="52" t="s">
        <v>221</v>
      </c>
      <c r="D97" s="19" t="s">
        <v>14</v>
      </c>
      <c r="E97" s="49" t="s">
        <v>120</v>
      </c>
      <c r="F97" s="53">
        <v>0.04722222222222222</v>
      </c>
      <c r="G97" s="20" t="str">
        <f>TEXT(INT((HOUR(F97)*3600+MINUTE(F97)*60+SECOND(F97))/$I$2/60),"0")&amp;"."&amp;TEXT(MOD((HOUR(F97)*3600+MINUTE(F97)*60+SECOND(F97))/$I$2,60),"00")&amp;"/km"</f>
        <v>5.09/km</v>
      </c>
      <c r="H97" s="21">
        <f>F97-$F$4</f>
        <v>0.014733796296296293</v>
      </c>
      <c r="I97" s="21">
        <f>F97-INDEX($F$4:$F$398,MATCH(D97,$D$4:$D$398,0))</f>
        <v>0.010613425925925922</v>
      </c>
    </row>
    <row r="98" spans="1:9" ht="15" customHeight="1">
      <c r="A98" s="19">
        <v>95</v>
      </c>
      <c r="B98" s="52" t="s">
        <v>245</v>
      </c>
      <c r="C98" s="52" t="s">
        <v>223</v>
      </c>
      <c r="D98" s="19" t="s">
        <v>286</v>
      </c>
      <c r="E98" s="49" t="s">
        <v>22</v>
      </c>
      <c r="F98" s="53">
        <v>0.04761574074074074</v>
      </c>
      <c r="G98" s="20" t="str">
        <f>TEXT(INT((HOUR(F98)*3600+MINUTE(F98)*60+SECOND(F98))/$I$2/60),"0")&amp;"."&amp;TEXT(MOD((HOUR(F98)*3600+MINUTE(F98)*60+SECOND(F98))/$I$2,60),"00")&amp;"/km"</f>
        <v>5.12/km</v>
      </c>
      <c r="H98" s="21">
        <f>F98-$F$4</f>
        <v>0.015127314814814816</v>
      </c>
      <c r="I98" s="21">
        <f>F98-INDEX($F$4:$F$398,MATCH(D98,$D$4:$D$398,0))</f>
        <v>0.005162037037037034</v>
      </c>
    </row>
    <row r="99" spans="1:9" ht="15" customHeight="1">
      <c r="A99" s="19">
        <v>96</v>
      </c>
      <c r="B99" s="52" t="s">
        <v>121</v>
      </c>
      <c r="C99" s="52" t="s">
        <v>218</v>
      </c>
      <c r="D99" s="19" t="s">
        <v>268</v>
      </c>
      <c r="E99" s="49" t="s">
        <v>22</v>
      </c>
      <c r="F99" s="53">
        <v>0.04770833333333333</v>
      </c>
      <c r="G99" s="20" t="str">
        <f>TEXT(INT((HOUR(F99)*3600+MINUTE(F99)*60+SECOND(F99))/$I$2/60),"0")&amp;"."&amp;TEXT(MOD((HOUR(F99)*3600+MINUTE(F99)*60+SECOND(F99))/$I$2,60),"00")&amp;"/km"</f>
        <v>5.12/km</v>
      </c>
      <c r="H99" s="21">
        <f>F99-$F$4</f>
        <v>0.015219907407407404</v>
      </c>
      <c r="I99" s="21">
        <f>F99-INDEX($F$4:$F$398,MATCH(D99,$D$4:$D$398,0))</f>
        <v>0.009050925925925928</v>
      </c>
    </row>
    <row r="100" spans="1:9" ht="15" customHeight="1">
      <c r="A100" s="19">
        <v>97</v>
      </c>
      <c r="B100" s="52" t="s">
        <v>168</v>
      </c>
      <c r="C100" s="52" t="s">
        <v>212</v>
      </c>
      <c r="D100" s="19" t="s">
        <v>267</v>
      </c>
      <c r="E100" s="49" t="s">
        <v>122</v>
      </c>
      <c r="F100" s="53">
        <v>0.047824074074074074</v>
      </c>
      <c r="G100" s="20" t="str">
        <f>TEXT(INT((HOUR(F100)*3600+MINUTE(F100)*60+SECOND(F100))/$I$2/60),"0")&amp;"."&amp;TEXT(MOD((HOUR(F100)*3600+MINUTE(F100)*60+SECOND(F100))/$I$2,60),"00")&amp;"/km"</f>
        <v>5.13/km</v>
      </c>
      <c r="H100" s="21">
        <f>F100-$F$4</f>
        <v>0.015335648148148147</v>
      </c>
      <c r="I100" s="21">
        <f>F100-INDEX($F$4:$F$398,MATCH(D100,$D$4:$D$398,0))</f>
        <v>0.010972222222222223</v>
      </c>
    </row>
    <row r="101" spans="1:9" ht="15" customHeight="1">
      <c r="A101" s="19">
        <v>98</v>
      </c>
      <c r="B101" s="52" t="s">
        <v>123</v>
      </c>
      <c r="C101" s="52" t="s">
        <v>124</v>
      </c>
      <c r="D101" s="19" t="s">
        <v>125</v>
      </c>
      <c r="E101" s="49" t="s">
        <v>126</v>
      </c>
      <c r="F101" s="53">
        <v>0.04807870370370371</v>
      </c>
      <c r="G101" s="20" t="str">
        <f>TEXT(INT((HOUR(F101)*3600+MINUTE(F101)*60+SECOND(F101))/$I$2/60),"0")&amp;"."&amp;TEXT(MOD((HOUR(F101)*3600+MINUTE(F101)*60+SECOND(F101))/$I$2,60),"00")&amp;"/km"</f>
        <v>5.15/km</v>
      </c>
      <c r="H101" s="21">
        <f>F101-$F$4</f>
        <v>0.01559027777777778</v>
      </c>
      <c r="I101" s="21">
        <f>F101-INDEX($F$4:$F$398,MATCH(D101,$D$4:$D$398,0))</f>
        <v>0</v>
      </c>
    </row>
    <row r="102" spans="1:9" ht="15" customHeight="1">
      <c r="A102" s="19">
        <v>99</v>
      </c>
      <c r="B102" s="52" t="s">
        <v>127</v>
      </c>
      <c r="C102" s="52" t="s">
        <v>128</v>
      </c>
      <c r="D102" s="19" t="s">
        <v>267</v>
      </c>
      <c r="E102" s="49" t="s">
        <v>129</v>
      </c>
      <c r="F102" s="53">
        <v>0.04807870370370371</v>
      </c>
      <c r="G102" s="20" t="str">
        <f>TEXT(INT((HOUR(F102)*3600+MINUTE(F102)*60+SECOND(F102))/$I$2/60),"0")&amp;"."&amp;TEXT(MOD((HOUR(F102)*3600+MINUTE(F102)*60+SECOND(F102))/$I$2,60),"00")&amp;"/km"</f>
        <v>5.15/km</v>
      </c>
      <c r="H102" s="21">
        <f>F102-$F$4</f>
        <v>0.01559027777777778</v>
      </c>
      <c r="I102" s="21">
        <f>F102-INDEX($F$4:$F$398,MATCH(D102,$D$4:$D$398,0))</f>
        <v>0.011226851851851856</v>
      </c>
    </row>
    <row r="103" spans="1:9" ht="15" customHeight="1">
      <c r="A103" s="19">
        <v>100</v>
      </c>
      <c r="B103" s="52" t="s">
        <v>130</v>
      </c>
      <c r="C103" s="52" t="s">
        <v>200</v>
      </c>
      <c r="D103" s="19" t="s">
        <v>125</v>
      </c>
      <c r="E103" s="49" t="s">
        <v>78</v>
      </c>
      <c r="F103" s="53">
        <v>0.04809027777777778</v>
      </c>
      <c r="G103" s="20" t="str">
        <f>TEXT(INT((HOUR(F103)*3600+MINUTE(F103)*60+SECOND(F103))/$I$2/60),"0")&amp;"."&amp;TEXT(MOD((HOUR(F103)*3600+MINUTE(F103)*60+SECOND(F103))/$I$2,60),"00")&amp;"/km"</f>
        <v>5.15/km</v>
      </c>
      <c r="H103" s="21">
        <f>F103-$F$4</f>
        <v>0.015601851851851853</v>
      </c>
      <c r="I103" s="21">
        <f>F103-INDEX($F$4:$F$398,MATCH(D103,$D$4:$D$398,0))</f>
        <v>1.157407407407357E-05</v>
      </c>
    </row>
    <row r="104" spans="1:9" ht="15" customHeight="1">
      <c r="A104" s="19">
        <v>101</v>
      </c>
      <c r="B104" s="52" t="s">
        <v>131</v>
      </c>
      <c r="C104" s="52" t="s">
        <v>132</v>
      </c>
      <c r="D104" s="19" t="s">
        <v>286</v>
      </c>
      <c r="E104" s="49" t="s">
        <v>281</v>
      </c>
      <c r="F104" s="53">
        <v>0.0487962962962963</v>
      </c>
      <c r="G104" s="20" t="str">
        <f>TEXT(INT((HOUR(F104)*3600+MINUTE(F104)*60+SECOND(F104))/$I$2/60),"0")&amp;"."&amp;TEXT(MOD((HOUR(F104)*3600+MINUTE(F104)*60+SECOND(F104))/$I$2,60),"00")&amp;"/km"</f>
        <v>5.19/km</v>
      </c>
      <c r="H104" s="21">
        <f>F104-$F$4</f>
        <v>0.016307870370370375</v>
      </c>
      <c r="I104" s="21">
        <f>F104-INDEX($F$4:$F$398,MATCH(D104,$D$4:$D$398,0))</f>
        <v>0.006342592592592594</v>
      </c>
    </row>
    <row r="105" spans="1:9" ht="15" customHeight="1">
      <c r="A105" s="19">
        <v>102</v>
      </c>
      <c r="B105" s="52" t="s">
        <v>133</v>
      </c>
      <c r="C105" s="52" t="s">
        <v>199</v>
      </c>
      <c r="D105" s="19" t="s">
        <v>279</v>
      </c>
      <c r="E105" s="49" t="s">
        <v>281</v>
      </c>
      <c r="F105" s="53">
        <v>0.04953703703703704</v>
      </c>
      <c r="G105" s="20" t="str">
        <f>TEXT(INT((HOUR(F105)*3600+MINUTE(F105)*60+SECOND(F105))/$I$2/60),"0")&amp;"."&amp;TEXT(MOD((HOUR(F105)*3600+MINUTE(F105)*60+SECOND(F105))/$I$2,60),"00")&amp;"/km"</f>
        <v>5.24/km</v>
      </c>
      <c r="H105" s="21">
        <f>F105-$F$4</f>
        <v>0.01704861111111111</v>
      </c>
      <c r="I105" s="21">
        <f>F105-INDEX($F$4:$F$398,MATCH(D105,$D$4:$D$398,0))</f>
        <v>0.01469907407407408</v>
      </c>
    </row>
    <row r="106" spans="1:9" ht="15" customHeight="1">
      <c r="A106" s="19">
        <v>103</v>
      </c>
      <c r="B106" s="52" t="s">
        <v>242</v>
      </c>
      <c r="C106" s="52" t="s">
        <v>223</v>
      </c>
      <c r="D106" s="19" t="s">
        <v>267</v>
      </c>
      <c r="E106" s="49" t="s">
        <v>281</v>
      </c>
      <c r="F106" s="53">
        <v>0.04953703703703704</v>
      </c>
      <c r="G106" s="20" t="str">
        <f>TEXT(INT((HOUR(F106)*3600+MINUTE(F106)*60+SECOND(F106))/$I$2/60),"0")&amp;"."&amp;TEXT(MOD((HOUR(F106)*3600+MINUTE(F106)*60+SECOND(F106))/$I$2,60),"00")&amp;"/km"</f>
        <v>5.24/km</v>
      </c>
      <c r="H106" s="21">
        <f>F106-$F$4</f>
        <v>0.01704861111111111</v>
      </c>
      <c r="I106" s="21">
        <f>F106-INDEX($F$4:$F$398,MATCH(D106,$D$4:$D$398,0))</f>
        <v>0.012685185185185188</v>
      </c>
    </row>
    <row r="107" spans="1:9" ht="15" customHeight="1">
      <c r="A107" s="19">
        <v>104</v>
      </c>
      <c r="B107" s="52" t="s">
        <v>134</v>
      </c>
      <c r="C107" s="52" t="s">
        <v>230</v>
      </c>
      <c r="D107" s="19" t="s">
        <v>268</v>
      </c>
      <c r="E107" s="49" t="s">
        <v>9</v>
      </c>
      <c r="F107" s="53">
        <v>0.0496875</v>
      </c>
      <c r="G107" s="20" t="str">
        <f>TEXT(INT((HOUR(F107)*3600+MINUTE(F107)*60+SECOND(F107))/$I$2/60),"0")&amp;"."&amp;TEXT(MOD((HOUR(F107)*3600+MINUTE(F107)*60+SECOND(F107))/$I$2,60),"00")&amp;"/km"</f>
        <v>5.25/km</v>
      </c>
      <c r="H107" s="21">
        <f>F107-$F$4</f>
        <v>0.017199074074074075</v>
      </c>
      <c r="I107" s="21">
        <f>F107-INDEX($F$4:$F$398,MATCH(D107,$D$4:$D$398,0))</f>
        <v>0.011030092592592598</v>
      </c>
    </row>
    <row r="108" spans="1:9" ht="15" customHeight="1">
      <c r="A108" s="19">
        <v>105</v>
      </c>
      <c r="B108" s="52" t="s">
        <v>178</v>
      </c>
      <c r="C108" s="52" t="s">
        <v>179</v>
      </c>
      <c r="D108" s="19" t="s">
        <v>273</v>
      </c>
      <c r="E108" s="49" t="s">
        <v>5</v>
      </c>
      <c r="F108" s="53">
        <v>0.04971064814814815</v>
      </c>
      <c r="G108" s="20" t="str">
        <f>TEXT(INT((HOUR(F108)*3600+MINUTE(F108)*60+SECOND(F108))/$I$2/60),"0")&amp;"."&amp;TEXT(MOD((HOUR(F108)*3600+MINUTE(F108)*60+SECOND(F108))/$I$2,60),"00")&amp;"/km"</f>
        <v>5.25/km</v>
      </c>
      <c r="H108" s="21">
        <f>F108-$F$4</f>
        <v>0.017222222222222222</v>
      </c>
      <c r="I108" s="21">
        <f>F108-INDEX($F$4:$F$398,MATCH(D108,$D$4:$D$398,0))</f>
        <v>0.010289351851851855</v>
      </c>
    </row>
    <row r="109" spans="1:9" ht="15" customHeight="1">
      <c r="A109" s="19">
        <v>106</v>
      </c>
      <c r="B109" s="52" t="s">
        <v>135</v>
      </c>
      <c r="C109" s="52" t="s">
        <v>167</v>
      </c>
      <c r="D109" s="19" t="s">
        <v>273</v>
      </c>
      <c r="E109" s="49" t="s">
        <v>9</v>
      </c>
      <c r="F109" s="53">
        <v>0.04979166666666667</v>
      </c>
      <c r="G109" s="20" t="str">
        <f>TEXT(INT((HOUR(F109)*3600+MINUTE(F109)*60+SECOND(F109))/$I$2/60),"0")&amp;"."&amp;TEXT(MOD((HOUR(F109)*3600+MINUTE(F109)*60+SECOND(F109))/$I$2,60),"00")&amp;"/km"</f>
        <v>5.26/km</v>
      </c>
      <c r="H109" s="21">
        <f>F109-$F$4</f>
        <v>0.017303240740740744</v>
      </c>
      <c r="I109" s="21">
        <f>F109-INDEX($F$4:$F$398,MATCH(D109,$D$4:$D$398,0))</f>
        <v>0.010370370370370377</v>
      </c>
    </row>
    <row r="110" spans="1:9" ht="15" customHeight="1">
      <c r="A110" s="19">
        <v>107</v>
      </c>
      <c r="B110" s="52" t="s">
        <v>136</v>
      </c>
      <c r="C110" s="52" t="s">
        <v>220</v>
      </c>
      <c r="D110" s="19" t="s">
        <v>14</v>
      </c>
      <c r="E110" s="49" t="s">
        <v>5</v>
      </c>
      <c r="F110" s="53">
        <v>0.05025462962962963</v>
      </c>
      <c r="G110" s="20" t="str">
        <f>TEXT(INT((HOUR(F110)*3600+MINUTE(F110)*60+SECOND(F110))/$I$2/60),"0")&amp;"."&amp;TEXT(MOD((HOUR(F110)*3600+MINUTE(F110)*60+SECOND(F110))/$I$2,60),"00")&amp;"/km"</f>
        <v>5.29/km</v>
      </c>
      <c r="H110" s="21">
        <f>F110-$F$4</f>
        <v>0.0177662037037037</v>
      </c>
      <c r="I110" s="21">
        <f>F110-INDEX($F$4:$F$398,MATCH(D110,$D$4:$D$398,0))</f>
        <v>0.01364583333333333</v>
      </c>
    </row>
    <row r="111" spans="1:9" ht="15" customHeight="1">
      <c r="A111" s="19">
        <v>108</v>
      </c>
      <c r="B111" s="52" t="s">
        <v>137</v>
      </c>
      <c r="C111" s="52" t="s">
        <v>216</v>
      </c>
      <c r="D111" s="19" t="s">
        <v>267</v>
      </c>
      <c r="E111" s="49" t="s">
        <v>280</v>
      </c>
      <c r="F111" s="53">
        <v>0.05094907407407407</v>
      </c>
      <c r="G111" s="20" t="str">
        <f>TEXT(INT((HOUR(F111)*3600+MINUTE(F111)*60+SECOND(F111))/$I$2/60),"0")&amp;"."&amp;TEXT(MOD((HOUR(F111)*3600+MINUTE(F111)*60+SECOND(F111))/$I$2,60),"00")&amp;"/km"</f>
        <v>5.33/km</v>
      </c>
      <c r="H111" s="21">
        <f>F111-$F$4</f>
        <v>0.018460648148148143</v>
      </c>
      <c r="I111" s="21">
        <f>F111-INDEX($F$4:$F$398,MATCH(D111,$D$4:$D$398,0))</f>
        <v>0.01409722222222222</v>
      </c>
    </row>
    <row r="112" spans="1:9" ht="15" customHeight="1">
      <c r="A112" s="19">
        <v>109</v>
      </c>
      <c r="B112" s="52" t="s">
        <v>172</v>
      </c>
      <c r="C112" s="52" t="s">
        <v>205</v>
      </c>
      <c r="D112" s="19" t="s">
        <v>265</v>
      </c>
      <c r="E112" s="49" t="s">
        <v>41</v>
      </c>
      <c r="F112" s="53">
        <v>0.05108796296296297</v>
      </c>
      <c r="G112" s="20" t="str">
        <f>TEXT(INT((HOUR(F112)*3600+MINUTE(F112)*60+SECOND(F112))/$I$2/60),"0")&amp;"."&amp;TEXT(MOD((HOUR(F112)*3600+MINUTE(F112)*60+SECOND(F112))/$I$2,60),"00")&amp;"/km"</f>
        <v>5.34/km</v>
      </c>
      <c r="H112" s="21">
        <f>F112-$F$4</f>
        <v>0.01859953703703704</v>
      </c>
      <c r="I112" s="21">
        <f>F112-INDEX($F$4:$F$398,MATCH(D112,$D$4:$D$398,0))</f>
        <v>0.01859953703703704</v>
      </c>
    </row>
    <row r="113" spans="1:9" ht="15" customHeight="1">
      <c r="A113" s="19">
        <v>110</v>
      </c>
      <c r="B113" s="52" t="s">
        <v>138</v>
      </c>
      <c r="C113" s="52" t="s">
        <v>214</v>
      </c>
      <c r="D113" s="19" t="s">
        <v>264</v>
      </c>
      <c r="E113" s="49" t="s">
        <v>5</v>
      </c>
      <c r="F113" s="53">
        <v>0.05113425925925926</v>
      </c>
      <c r="G113" s="20" t="str">
        <f>TEXT(INT((HOUR(F113)*3600+MINUTE(F113)*60+SECOND(F113))/$I$2/60),"0")&amp;"."&amp;TEXT(MOD((HOUR(F113)*3600+MINUTE(F113)*60+SECOND(F113))/$I$2,60),"00")&amp;"/km"</f>
        <v>5.35/km</v>
      </c>
      <c r="H113" s="21">
        <f>F113-$F$4</f>
        <v>0.018645833333333334</v>
      </c>
      <c r="I113" s="21">
        <f>F113-INDEX($F$4:$F$398,MATCH(D113,$D$4:$D$398,0))</f>
        <v>0.017812500000000002</v>
      </c>
    </row>
    <row r="114" spans="1:9" ht="15" customHeight="1">
      <c r="A114" s="19">
        <v>111</v>
      </c>
      <c r="B114" s="52" t="s">
        <v>258</v>
      </c>
      <c r="C114" s="52" t="s">
        <v>231</v>
      </c>
      <c r="D114" s="19" t="s">
        <v>274</v>
      </c>
      <c r="E114" s="49" t="s">
        <v>139</v>
      </c>
      <c r="F114" s="53">
        <v>0.05122685185185185</v>
      </c>
      <c r="G114" s="20" t="str">
        <f>TEXT(INT((HOUR(F114)*3600+MINUTE(F114)*60+SECOND(F114))/$I$2/60),"0")&amp;"."&amp;TEXT(MOD((HOUR(F114)*3600+MINUTE(F114)*60+SECOND(F114))/$I$2,60),"00")&amp;"/km"</f>
        <v>5.35/km</v>
      </c>
      <c r="H114" s="21">
        <f>F114-$F$4</f>
        <v>0.018738425925925922</v>
      </c>
      <c r="I114" s="21">
        <f>F114-INDEX($F$4:$F$398,MATCH(D114,$D$4:$D$398,0))</f>
        <v>0</v>
      </c>
    </row>
    <row r="115" spans="1:9" ht="15" customHeight="1">
      <c r="A115" s="19">
        <v>112</v>
      </c>
      <c r="B115" s="52" t="s">
        <v>140</v>
      </c>
      <c r="C115" s="52" t="s">
        <v>224</v>
      </c>
      <c r="D115" s="19" t="s">
        <v>267</v>
      </c>
      <c r="E115" s="49" t="s">
        <v>139</v>
      </c>
      <c r="F115" s="53">
        <v>0.05122685185185185</v>
      </c>
      <c r="G115" s="20" t="str">
        <f>TEXT(INT((HOUR(F115)*3600+MINUTE(F115)*60+SECOND(F115))/$I$2/60),"0")&amp;"."&amp;TEXT(MOD((HOUR(F115)*3600+MINUTE(F115)*60+SECOND(F115))/$I$2,60),"00")&amp;"/km"</f>
        <v>5.35/km</v>
      </c>
      <c r="H115" s="21">
        <f>F115-$F$4</f>
        <v>0.018738425925925922</v>
      </c>
      <c r="I115" s="21">
        <f>F115-INDEX($F$4:$F$398,MATCH(D115,$D$4:$D$398,0))</f>
        <v>0.014374999999999999</v>
      </c>
    </row>
    <row r="116" spans="1:9" ht="15" customHeight="1">
      <c r="A116" s="19">
        <v>113</v>
      </c>
      <c r="B116" s="52" t="s">
        <v>141</v>
      </c>
      <c r="C116" s="52" t="s">
        <v>219</v>
      </c>
      <c r="D116" s="19" t="s">
        <v>273</v>
      </c>
      <c r="E116" s="49" t="s">
        <v>5</v>
      </c>
      <c r="F116" s="53">
        <v>0.05129629629629629</v>
      </c>
      <c r="G116" s="20" t="str">
        <f>TEXT(INT((HOUR(F116)*3600+MINUTE(F116)*60+SECOND(F116))/$I$2/60),"0")&amp;"."&amp;TEXT(MOD((HOUR(F116)*3600+MINUTE(F116)*60+SECOND(F116))/$I$2,60),"00")&amp;"/km"</f>
        <v>5.36/km</v>
      </c>
      <c r="H116" s="21">
        <f>F116-$F$4</f>
        <v>0.018807870370370364</v>
      </c>
      <c r="I116" s="21">
        <f>F116-INDEX($F$4:$F$398,MATCH(D116,$D$4:$D$398,0))</f>
        <v>0.011874999999999997</v>
      </c>
    </row>
    <row r="117" spans="1:9" ht="15" customHeight="1">
      <c r="A117" s="19">
        <v>114</v>
      </c>
      <c r="B117" s="52" t="s">
        <v>275</v>
      </c>
      <c r="C117" s="52" t="s">
        <v>248</v>
      </c>
      <c r="D117" s="19" t="s">
        <v>264</v>
      </c>
      <c r="E117" s="49" t="s">
        <v>100</v>
      </c>
      <c r="F117" s="53">
        <v>0.05136574074074074</v>
      </c>
      <c r="G117" s="20" t="str">
        <f>TEXT(INT((HOUR(F117)*3600+MINUTE(F117)*60+SECOND(F117))/$I$2/60),"0")&amp;"."&amp;TEXT(MOD((HOUR(F117)*3600+MINUTE(F117)*60+SECOND(F117))/$I$2,60),"00")&amp;"/km"</f>
        <v>5.36/km</v>
      </c>
      <c r="H117" s="21">
        <f>F117-$F$4</f>
        <v>0.018877314814814812</v>
      </c>
      <c r="I117" s="21">
        <f>F117-INDEX($F$4:$F$398,MATCH(D117,$D$4:$D$398,0))</f>
        <v>0.01804398148148148</v>
      </c>
    </row>
    <row r="118" spans="1:9" ht="15" customHeight="1">
      <c r="A118" s="19">
        <v>115</v>
      </c>
      <c r="B118" s="52" t="s">
        <v>142</v>
      </c>
      <c r="C118" s="52" t="s">
        <v>143</v>
      </c>
      <c r="D118" s="19" t="s">
        <v>286</v>
      </c>
      <c r="E118" s="49" t="s">
        <v>22</v>
      </c>
      <c r="F118" s="53">
        <v>0.051388888888888894</v>
      </c>
      <c r="G118" s="20" t="str">
        <f>TEXT(INT((HOUR(F118)*3600+MINUTE(F118)*60+SECOND(F118))/$I$2/60),"0")&amp;"."&amp;TEXT(MOD((HOUR(F118)*3600+MINUTE(F118)*60+SECOND(F118))/$I$2,60),"00")&amp;"/km"</f>
        <v>5.36/km</v>
      </c>
      <c r="H118" s="21">
        <f>F118-$F$4</f>
        <v>0.018900462962962966</v>
      </c>
      <c r="I118" s="21">
        <f>F118-INDEX($F$4:$F$398,MATCH(D118,$D$4:$D$398,0))</f>
        <v>0.008935185185185185</v>
      </c>
    </row>
    <row r="119" spans="1:9" ht="15" customHeight="1">
      <c r="A119" s="19">
        <v>116</v>
      </c>
      <c r="B119" s="52" t="s">
        <v>144</v>
      </c>
      <c r="C119" s="52" t="s">
        <v>213</v>
      </c>
      <c r="D119" s="19" t="s">
        <v>267</v>
      </c>
      <c r="E119" s="49" t="s">
        <v>5</v>
      </c>
      <c r="F119" s="53">
        <v>0.05203703703703704</v>
      </c>
      <c r="G119" s="20" t="str">
        <f>TEXT(INT((HOUR(F119)*3600+MINUTE(F119)*60+SECOND(F119))/$I$2/60),"0")&amp;"."&amp;TEXT(MOD((HOUR(F119)*3600+MINUTE(F119)*60+SECOND(F119))/$I$2,60),"00")&amp;"/km"</f>
        <v>5.41/km</v>
      </c>
      <c r="H119" s="21">
        <f>F119-$F$4</f>
        <v>0.019548611111111114</v>
      </c>
      <c r="I119" s="21">
        <f>F119-INDEX($F$4:$F$398,MATCH(D119,$D$4:$D$398,0))</f>
        <v>0.01518518518518519</v>
      </c>
    </row>
    <row r="120" spans="1:9" ht="15" customHeight="1">
      <c r="A120" s="19">
        <v>117</v>
      </c>
      <c r="B120" s="52" t="s">
        <v>180</v>
      </c>
      <c r="C120" s="52" t="s">
        <v>222</v>
      </c>
      <c r="D120" s="19" t="s">
        <v>273</v>
      </c>
      <c r="E120" s="49" t="s">
        <v>5</v>
      </c>
      <c r="F120" s="53">
        <v>0.05203703703703704</v>
      </c>
      <c r="G120" s="20" t="str">
        <f>TEXT(INT((HOUR(F120)*3600+MINUTE(F120)*60+SECOND(F120))/$I$2/60),"0")&amp;"."&amp;TEXT(MOD((HOUR(F120)*3600+MINUTE(F120)*60+SECOND(F120))/$I$2,60),"00")&amp;"/km"</f>
        <v>5.41/km</v>
      </c>
      <c r="H120" s="21">
        <f>F120-$F$4</f>
        <v>0.019548611111111114</v>
      </c>
      <c r="I120" s="21">
        <f>F120-INDEX($F$4:$F$398,MATCH(D120,$D$4:$D$398,0))</f>
        <v>0.012615740740740747</v>
      </c>
    </row>
    <row r="121" spans="1:9" ht="15" customHeight="1">
      <c r="A121" s="19">
        <v>118</v>
      </c>
      <c r="B121" s="52" t="s">
        <v>145</v>
      </c>
      <c r="C121" s="52" t="s">
        <v>228</v>
      </c>
      <c r="D121" s="19" t="s">
        <v>279</v>
      </c>
      <c r="E121" s="49" t="s">
        <v>5</v>
      </c>
      <c r="F121" s="53">
        <v>0.05337962962962963</v>
      </c>
      <c r="G121" s="20" t="str">
        <f>TEXT(INT((HOUR(F121)*3600+MINUTE(F121)*60+SECOND(F121))/$I$2/60),"0")&amp;"."&amp;TEXT(MOD((HOUR(F121)*3600+MINUTE(F121)*60+SECOND(F121))/$I$2,60),"00")&amp;"/km"</f>
        <v>5.49/km</v>
      </c>
      <c r="H121" s="21">
        <f>F121-$F$4</f>
        <v>0.020891203703703703</v>
      </c>
      <c r="I121" s="21">
        <f>F121-INDEX($F$4:$F$398,MATCH(D121,$D$4:$D$398,0))</f>
        <v>0.01854166666666667</v>
      </c>
    </row>
    <row r="122" spans="1:9" ht="15" customHeight="1">
      <c r="A122" s="22">
        <v>119</v>
      </c>
      <c r="B122" s="54" t="s">
        <v>245</v>
      </c>
      <c r="C122" s="54" t="s">
        <v>213</v>
      </c>
      <c r="D122" s="22" t="s">
        <v>268</v>
      </c>
      <c r="E122" s="55" t="s">
        <v>158</v>
      </c>
      <c r="F122" s="56">
        <v>0.05351851851851852</v>
      </c>
      <c r="G122" s="23" t="str">
        <f>TEXT(INT((HOUR(F122)*3600+MINUTE(F122)*60+SECOND(F122))/$I$2/60),"0")&amp;"."&amp;TEXT(MOD((HOUR(F122)*3600+MINUTE(F122)*60+SECOND(F122))/$I$2,60),"00")&amp;"/km"</f>
        <v>5.50/km</v>
      </c>
      <c r="H122" s="24">
        <f>F122-$F$4</f>
        <v>0.021030092592592593</v>
      </c>
      <c r="I122" s="24">
        <f>F122-INDEX($F$4:$F$398,MATCH(D122,$D$4:$D$398,0))</f>
        <v>0.014861111111111117</v>
      </c>
    </row>
    <row r="123" spans="1:9" ht="15" customHeight="1">
      <c r="A123" s="22">
        <v>120</v>
      </c>
      <c r="B123" s="54" t="s">
        <v>146</v>
      </c>
      <c r="C123" s="54" t="s">
        <v>173</v>
      </c>
      <c r="D123" s="22" t="s">
        <v>274</v>
      </c>
      <c r="E123" s="55" t="s">
        <v>158</v>
      </c>
      <c r="F123" s="56">
        <v>0.05351851851851852</v>
      </c>
      <c r="G123" s="23" t="str">
        <f>TEXT(INT((HOUR(F123)*3600+MINUTE(F123)*60+SECOND(F123))/$I$2/60),"0")&amp;"."&amp;TEXT(MOD((HOUR(F123)*3600+MINUTE(F123)*60+SECOND(F123))/$I$2,60),"00")&amp;"/km"</f>
        <v>5.50/km</v>
      </c>
      <c r="H123" s="24">
        <f>F123-$F$4</f>
        <v>0.021030092592592593</v>
      </c>
      <c r="I123" s="24">
        <f>F123-INDEX($F$4:$F$398,MATCH(D123,$D$4:$D$398,0))</f>
        <v>0.002291666666666671</v>
      </c>
    </row>
    <row r="124" spans="1:9" ht="15" customHeight="1">
      <c r="A124" s="19">
        <v>121</v>
      </c>
      <c r="B124" s="52" t="s">
        <v>147</v>
      </c>
      <c r="C124" s="52" t="s">
        <v>225</v>
      </c>
      <c r="D124" s="19" t="s">
        <v>268</v>
      </c>
      <c r="E124" s="49" t="s">
        <v>0</v>
      </c>
      <c r="F124" s="53">
        <v>0.05351851851851852</v>
      </c>
      <c r="G124" s="20" t="str">
        <f>TEXT(INT((HOUR(F124)*3600+MINUTE(F124)*60+SECOND(F124))/$I$2/60),"0")&amp;"."&amp;TEXT(MOD((HOUR(F124)*3600+MINUTE(F124)*60+SECOND(F124))/$I$2,60),"00")&amp;"/km"</f>
        <v>5.50/km</v>
      </c>
      <c r="H124" s="21">
        <f>F124-$F$4</f>
        <v>0.021030092592592593</v>
      </c>
      <c r="I124" s="21">
        <f>F124-INDEX($F$4:$F$398,MATCH(D124,$D$4:$D$398,0))</f>
        <v>0.014861111111111117</v>
      </c>
    </row>
    <row r="125" spans="1:9" ht="15" customHeight="1">
      <c r="A125" s="19">
        <v>122</v>
      </c>
      <c r="B125" s="52" t="s">
        <v>148</v>
      </c>
      <c r="C125" s="52" t="s">
        <v>149</v>
      </c>
      <c r="D125" s="19" t="s">
        <v>270</v>
      </c>
      <c r="E125" s="49" t="s">
        <v>150</v>
      </c>
      <c r="F125" s="53">
        <v>0.05363425925925926</v>
      </c>
      <c r="G125" s="20" t="str">
        <f>TEXT(INT((HOUR(F125)*3600+MINUTE(F125)*60+SECOND(F125))/$I$2/60),"0")&amp;"."&amp;TEXT(MOD((HOUR(F125)*3600+MINUTE(F125)*60+SECOND(F125))/$I$2,60),"00")&amp;"/km"</f>
        <v>5.51/km</v>
      </c>
      <c r="H125" s="21">
        <f>F125-$F$4</f>
        <v>0.021145833333333336</v>
      </c>
      <c r="I125" s="21">
        <f>F125-INDEX($F$4:$F$398,MATCH(D125,$D$4:$D$398,0))</f>
        <v>0.009351851851851854</v>
      </c>
    </row>
    <row r="126" spans="1:9" ht="15" customHeight="1">
      <c r="A126" s="19">
        <v>123</v>
      </c>
      <c r="B126" s="52" t="s">
        <v>285</v>
      </c>
      <c r="C126" s="52" t="s">
        <v>231</v>
      </c>
      <c r="D126" s="19" t="s">
        <v>68</v>
      </c>
      <c r="E126" s="49" t="s">
        <v>5</v>
      </c>
      <c r="F126" s="53">
        <v>0.05386574074074074</v>
      </c>
      <c r="G126" s="20" t="str">
        <f>TEXT(INT((HOUR(F126)*3600+MINUTE(F126)*60+SECOND(F126))/$I$2/60),"0")&amp;"."&amp;TEXT(MOD((HOUR(F126)*3600+MINUTE(F126)*60+SECOND(F126))/$I$2,60),"00")&amp;"/km"</f>
        <v>5.53/km</v>
      </c>
      <c r="H126" s="21">
        <f>F126-$F$4</f>
        <v>0.021377314814814814</v>
      </c>
      <c r="I126" s="21">
        <f>F126-INDEX($F$4:$F$398,MATCH(D126,$D$4:$D$398,0))</f>
        <v>0.013252314814814814</v>
      </c>
    </row>
    <row r="127" spans="1:9" ht="15" customHeight="1">
      <c r="A127" s="19">
        <v>124</v>
      </c>
      <c r="B127" s="52" t="s">
        <v>151</v>
      </c>
      <c r="C127" s="52" t="s">
        <v>113</v>
      </c>
      <c r="D127" s="19" t="s">
        <v>276</v>
      </c>
      <c r="E127" s="49" t="s">
        <v>150</v>
      </c>
      <c r="F127" s="53">
        <v>0.05402777777777778</v>
      </c>
      <c r="G127" s="20" t="str">
        <f>TEXT(INT((HOUR(F127)*3600+MINUTE(F127)*60+SECOND(F127))/$I$2/60),"0")&amp;"."&amp;TEXT(MOD((HOUR(F127)*3600+MINUTE(F127)*60+SECOND(F127))/$I$2,60),"00")&amp;"/km"</f>
        <v>5.54/km</v>
      </c>
      <c r="H127" s="21">
        <f>F127-$F$4</f>
        <v>0.02153935185185185</v>
      </c>
      <c r="I127" s="21">
        <f>F127-INDEX($F$4:$F$398,MATCH(D127,$D$4:$D$398,0))</f>
        <v>0.011458333333333334</v>
      </c>
    </row>
    <row r="128" spans="1:9" ht="15" customHeight="1">
      <c r="A128" s="19">
        <v>125</v>
      </c>
      <c r="B128" s="52" t="s">
        <v>152</v>
      </c>
      <c r="C128" s="52" t="s">
        <v>153</v>
      </c>
      <c r="D128" s="19" t="s">
        <v>276</v>
      </c>
      <c r="E128" s="49" t="s">
        <v>150</v>
      </c>
      <c r="F128" s="53">
        <v>0.0540625</v>
      </c>
      <c r="G128" s="20" t="str">
        <f>TEXT(INT((HOUR(F128)*3600+MINUTE(F128)*60+SECOND(F128))/$I$2/60),"0")&amp;"."&amp;TEXT(MOD((HOUR(F128)*3600+MINUTE(F128)*60+SECOND(F128))/$I$2,60),"00")&amp;"/km"</f>
        <v>5.54/km</v>
      </c>
      <c r="H128" s="21">
        <f>F128-$F$4</f>
        <v>0.021574074074074072</v>
      </c>
      <c r="I128" s="21">
        <f>F128-INDEX($F$4:$F$398,MATCH(D128,$D$4:$D$398,0))</f>
        <v>0.011493055555555555</v>
      </c>
    </row>
    <row r="129" spans="1:9" ht="15" customHeight="1">
      <c r="A129" s="19">
        <v>126</v>
      </c>
      <c r="B129" s="52" t="s">
        <v>154</v>
      </c>
      <c r="C129" s="52" t="s">
        <v>155</v>
      </c>
      <c r="D129" s="19" t="s">
        <v>274</v>
      </c>
      <c r="E129" s="49" t="s">
        <v>281</v>
      </c>
      <c r="F129" s="53">
        <v>0.054143518518518514</v>
      </c>
      <c r="G129" s="20" t="str">
        <f>TEXT(INT((HOUR(F129)*3600+MINUTE(F129)*60+SECOND(F129))/$I$2/60),"0")&amp;"."&amp;TEXT(MOD((HOUR(F129)*3600+MINUTE(F129)*60+SECOND(F129))/$I$2,60),"00")&amp;"/km"</f>
        <v>5.54/km</v>
      </c>
      <c r="H129" s="21">
        <f>F129-$F$4</f>
        <v>0.021655092592592587</v>
      </c>
      <c r="I129" s="21">
        <f>F129-INDEX($F$4:$F$398,MATCH(D129,$D$4:$D$398,0))</f>
        <v>0.0029166666666666646</v>
      </c>
    </row>
    <row r="130" spans="1:9" ht="15" customHeight="1">
      <c r="A130" s="19">
        <v>127</v>
      </c>
      <c r="B130" s="52" t="s">
        <v>102</v>
      </c>
      <c r="C130" s="52" t="s">
        <v>210</v>
      </c>
      <c r="D130" s="19" t="s">
        <v>267</v>
      </c>
      <c r="E130" s="49" t="s">
        <v>281</v>
      </c>
      <c r="F130" s="53">
        <v>0.056076388888888884</v>
      </c>
      <c r="G130" s="20" t="str">
        <f>TEXT(INT((HOUR(F130)*3600+MINUTE(F130)*60+SECOND(F130))/$I$2/60),"0")&amp;"."&amp;TEXT(MOD((HOUR(F130)*3600+MINUTE(F130)*60+SECOND(F130))/$I$2,60),"00")&amp;"/km"</f>
        <v>6.07/km</v>
      </c>
      <c r="H130" s="21">
        <f>F130-$F$4</f>
        <v>0.023587962962962956</v>
      </c>
      <c r="I130" s="21">
        <f>F130-INDEX($F$4:$F$398,MATCH(D130,$D$4:$D$398,0))</f>
        <v>0.019224537037037033</v>
      </c>
    </row>
    <row r="131" spans="1:9" ht="15" customHeight="1">
      <c r="A131" s="19">
        <v>128</v>
      </c>
      <c r="B131" s="52" t="s">
        <v>181</v>
      </c>
      <c r="C131" s="52" t="s">
        <v>277</v>
      </c>
      <c r="D131" s="19" t="s">
        <v>270</v>
      </c>
      <c r="E131" s="49" t="s">
        <v>281</v>
      </c>
      <c r="F131" s="53">
        <v>0.05789351851851852</v>
      </c>
      <c r="G131" s="20" t="str">
        <f>TEXT(INT((HOUR(F131)*3600+MINUTE(F131)*60+SECOND(F131))/$I$2/60),"0")&amp;"."&amp;TEXT(MOD((HOUR(F131)*3600+MINUTE(F131)*60+SECOND(F131))/$I$2,60),"00")&amp;"/km"</f>
        <v>6.19/km</v>
      </c>
      <c r="H131" s="21">
        <f>F131-$F$4</f>
        <v>0.02540509259259259</v>
      </c>
      <c r="I131" s="21">
        <f>F131-INDEX($F$4:$F$398,MATCH(D131,$D$4:$D$398,0))</f>
        <v>0.013611111111111109</v>
      </c>
    </row>
    <row r="132" spans="1:9" ht="15" customHeight="1">
      <c r="A132" s="19">
        <v>129</v>
      </c>
      <c r="B132" s="52" t="s">
        <v>175</v>
      </c>
      <c r="C132" s="52" t="s">
        <v>218</v>
      </c>
      <c r="D132" s="19" t="s">
        <v>125</v>
      </c>
      <c r="E132" s="49" t="s">
        <v>176</v>
      </c>
      <c r="F132" s="53">
        <v>0.0628125</v>
      </c>
      <c r="G132" s="20" t="str">
        <f>TEXT(INT((HOUR(F132)*3600+MINUTE(F132)*60+SECOND(F132))/$I$2/60),"0")&amp;"."&amp;TEXT(MOD((HOUR(F132)*3600+MINUTE(F132)*60+SECOND(F132))/$I$2,60),"00")&amp;"/km"</f>
        <v>6.51/km</v>
      </c>
      <c r="H132" s="21">
        <f>F132-$F$4</f>
        <v>0.030324074074074066</v>
      </c>
      <c r="I132" s="21">
        <f>F132-INDEX($F$4:$F$398,MATCH(D132,$D$4:$D$398,0))</f>
        <v>0.014733796296296287</v>
      </c>
    </row>
    <row r="133" spans="1:9" ht="15" customHeight="1" thickBot="1">
      <c r="A133" s="57">
        <v>130</v>
      </c>
      <c r="B133" s="58" t="s">
        <v>241</v>
      </c>
      <c r="C133" s="58" t="s">
        <v>174</v>
      </c>
      <c r="D133" s="57" t="s">
        <v>268</v>
      </c>
      <c r="E133" s="59" t="s">
        <v>158</v>
      </c>
      <c r="F133" s="60">
        <v>0.0658912037037037</v>
      </c>
      <c r="G133" s="61" t="str">
        <f>TEXT(INT((HOUR(F133)*3600+MINUTE(F133)*60+SECOND(F133))/$I$2/60),"0")&amp;"."&amp;TEXT(MOD((HOUR(F133)*3600+MINUTE(F133)*60+SECOND(F133))/$I$2,60),"00")&amp;"/km"</f>
        <v>7.11/km</v>
      </c>
      <c r="H133" s="62">
        <f>F133-$F$4</f>
        <v>0.033402777777777774</v>
      </c>
      <c r="I133" s="62">
        <f>F133-INDEX($F$4:$F$398,MATCH(D133,$D$4:$D$398,0))</f>
        <v>0.027233796296296298</v>
      </c>
    </row>
  </sheetData>
  <autoFilter ref="A3:I133"/>
  <mergeCells count="2">
    <mergeCell ref="A1:I1"/>
    <mergeCell ref="A2:G2"/>
  </mergeCells>
  <printOptions horizontalCentered="1"/>
  <pageMargins left="0.2362204724409449" right="0.2362204724409449" top="0.3937007874015748" bottom="0.61" header="0.3937007874015748" footer="0.38"/>
  <pageSetup horizontalDpi="600" verticalDpi="6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6"/>
  <sheetViews>
    <sheetView workbookViewId="0" topLeftCell="A1">
      <pane ySplit="3" topLeftCell="BM4" activePane="bottomLeft" state="frozen"/>
      <selection pane="topLeft" activeCell="A1" sqref="A1"/>
      <selection pane="bottomLeft" activeCell="B4" sqref="B4"/>
    </sheetView>
  </sheetViews>
  <sheetFormatPr defaultColWidth="9.140625" defaultRowHeight="12.75"/>
  <cols>
    <col min="1" max="1" width="8.7109375" style="4" customWidth="1"/>
    <col min="2" max="2" width="44.00390625" style="4" customWidth="1"/>
    <col min="3" max="3" width="13.140625" style="4" customWidth="1"/>
  </cols>
  <sheetData>
    <row r="1" spans="1:3" ht="24.75" customHeight="1" thickBot="1">
      <c r="A1" s="36" t="str">
        <f>Individuale!A1</f>
        <v> Corri Cures 2ª edizione</v>
      </c>
      <c r="B1" s="37"/>
      <c r="C1" s="38"/>
    </row>
    <row r="2" spans="1:3" ht="33" customHeight="1" thickBot="1">
      <c r="A2" s="39" t="str">
        <f>Individuale!A2&amp;" km. "&amp;Individuale!I2</f>
        <v>Passo Corese (RI) Italia - Domenica 18/10/2009 km. 13,2</v>
      </c>
      <c r="B2" s="40"/>
      <c r="C2" s="41"/>
    </row>
    <row r="3" spans="1:3" ht="24.75" customHeight="1" thickBot="1">
      <c r="A3" s="13" t="s">
        <v>185</v>
      </c>
      <c r="B3" s="14" t="s">
        <v>189</v>
      </c>
      <c r="C3" s="14" t="s">
        <v>194</v>
      </c>
    </row>
    <row r="4" spans="1:3" ht="15" customHeight="1">
      <c r="A4" s="42">
        <v>1</v>
      </c>
      <c r="B4" s="43" t="s">
        <v>281</v>
      </c>
      <c r="C4" s="44">
        <v>17</v>
      </c>
    </row>
    <row r="5" spans="1:3" ht="15" customHeight="1">
      <c r="A5" s="25">
        <v>2</v>
      </c>
      <c r="B5" s="26" t="s">
        <v>5</v>
      </c>
      <c r="C5" s="29">
        <v>17</v>
      </c>
    </row>
    <row r="6" spans="1:3" ht="15" customHeight="1">
      <c r="A6" s="25">
        <v>3</v>
      </c>
      <c r="B6" s="26" t="s">
        <v>22</v>
      </c>
      <c r="C6" s="29">
        <v>12</v>
      </c>
    </row>
    <row r="7" spans="1:3" ht="15" customHeight="1">
      <c r="A7" s="25">
        <v>4</v>
      </c>
      <c r="B7" s="26" t="s">
        <v>18</v>
      </c>
      <c r="C7" s="29">
        <v>7</v>
      </c>
    </row>
    <row r="8" spans="1:3" ht="15" customHeight="1">
      <c r="A8" s="45">
        <v>5</v>
      </c>
      <c r="B8" s="46" t="s">
        <v>195</v>
      </c>
      <c r="C8" s="47">
        <v>6</v>
      </c>
    </row>
    <row r="9" spans="1:3" ht="15" customHeight="1">
      <c r="A9" s="25">
        <v>6</v>
      </c>
      <c r="B9" s="26" t="s">
        <v>9</v>
      </c>
      <c r="C9" s="29">
        <v>5</v>
      </c>
    </row>
    <row r="10" spans="1:3" ht="15" customHeight="1">
      <c r="A10" s="25">
        <v>7</v>
      </c>
      <c r="B10" s="26" t="s">
        <v>41</v>
      </c>
      <c r="C10" s="29">
        <v>4</v>
      </c>
    </row>
    <row r="11" spans="1:3" ht="15" customHeight="1">
      <c r="A11" s="25">
        <v>8</v>
      </c>
      <c r="B11" s="26" t="s">
        <v>150</v>
      </c>
      <c r="C11" s="29">
        <v>3</v>
      </c>
    </row>
    <row r="12" spans="1:3" ht="15" customHeight="1">
      <c r="A12" s="25">
        <v>9</v>
      </c>
      <c r="B12" s="26" t="s">
        <v>269</v>
      </c>
      <c r="C12" s="29">
        <v>3</v>
      </c>
    </row>
    <row r="13" spans="1:3" ht="15" customHeight="1">
      <c r="A13" s="25">
        <v>10</v>
      </c>
      <c r="B13" s="26" t="s">
        <v>11</v>
      </c>
      <c r="C13" s="29">
        <v>3</v>
      </c>
    </row>
    <row r="14" spans="1:3" ht="15" customHeight="1">
      <c r="A14" s="25">
        <v>11</v>
      </c>
      <c r="B14" s="26" t="s">
        <v>139</v>
      </c>
      <c r="C14" s="29">
        <v>2</v>
      </c>
    </row>
    <row r="15" spans="1:3" ht="15" customHeight="1">
      <c r="A15" s="25">
        <v>12</v>
      </c>
      <c r="B15" s="26" t="s">
        <v>78</v>
      </c>
      <c r="C15" s="29">
        <v>2</v>
      </c>
    </row>
    <row r="16" spans="1:3" ht="15" customHeight="1">
      <c r="A16" s="25">
        <v>13</v>
      </c>
      <c r="B16" s="26" t="s">
        <v>60</v>
      </c>
      <c r="C16" s="29">
        <v>2</v>
      </c>
    </row>
    <row r="17" spans="1:3" ht="15" customHeight="1">
      <c r="A17" s="25">
        <v>14</v>
      </c>
      <c r="B17" s="26" t="s">
        <v>69</v>
      </c>
      <c r="C17" s="29">
        <v>2</v>
      </c>
    </row>
    <row r="18" spans="1:3" ht="15" customHeight="1">
      <c r="A18" s="25">
        <v>15</v>
      </c>
      <c r="B18" s="26" t="s">
        <v>8</v>
      </c>
      <c r="C18" s="29">
        <v>2</v>
      </c>
    </row>
    <row r="19" spans="1:3" ht="15" customHeight="1">
      <c r="A19" s="25">
        <v>16</v>
      </c>
      <c r="B19" s="26" t="s">
        <v>100</v>
      </c>
      <c r="C19" s="29">
        <v>2</v>
      </c>
    </row>
    <row r="20" spans="1:3" ht="15" customHeight="1">
      <c r="A20" s="25">
        <v>17</v>
      </c>
      <c r="B20" s="26" t="s">
        <v>165</v>
      </c>
      <c r="C20" s="29">
        <v>2</v>
      </c>
    </row>
    <row r="21" spans="1:3" ht="15" customHeight="1">
      <c r="A21" s="25">
        <v>18</v>
      </c>
      <c r="B21" s="26" t="s">
        <v>90</v>
      </c>
      <c r="C21" s="29">
        <v>2</v>
      </c>
    </row>
    <row r="22" spans="1:3" ht="15" customHeight="1">
      <c r="A22" s="25">
        <v>19</v>
      </c>
      <c r="B22" s="26" t="s">
        <v>196</v>
      </c>
      <c r="C22" s="29">
        <v>2</v>
      </c>
    </row>
    <row r="23" spans="1:3" ht="15" customHeight="1">
      <c r="A23" s="25">
        <v>20</v>
      </c>
      <c r="B23" s="26" t="s">
        <v>176</v>
      </c>
      <c r="C23" s="29">
        <v>2</v>
      </c>
    </row>
    <row r="24" spans="1:3" ht="15" customHeight="1">
      <c r="A24" s="25">
        <v>21</v>
      </c>
      <c r="B24" s="26" t="s">
        <v>26</v>
      </c>
      <c r="C24" s="29">
        <v>2</v>
      </c>
    </row>
    <row r="25" spans="1:3" ht="15" customHeight="1">
      <c r="A25" s="25">
        <v>22</v>
      </c>
      <c r="B25" s="26" t="s">
        <v>87</v>
      </c>
      <c r="C25" s="29">
        <v>1</v>
      </c>
    </row>
    <row r="26" spans="1:3" ht="15" customHeight="1">
      <c r="A26" s="25">
        <v>23</v>
      </c>
      <c r="B26" s="26" t="s">
        <v>126</v>
      </c>
      <c r="C26" s="29">
        <v>1</v>
      </c>
    </row>
    <row r="27" spans="1:3" ht="15" customHeight="1">
      <c r="A27" s="25">
        <v>24</v>
      </c>
      <c r="B27" s="26" t="s">
        <v>280</v>
      </c>
      <c r="C27" s="29">
        <v>1</v>
      </c>
    </row>
    <row r="28" spans="1:3" ht="15" customHeight="1">
      <c r="A28" s="25">
        <v>25</v>
      </c>
      <c r="B28" s="26" t="s">
        <v>117</v>
      </c>
      <c r="C28" s="29">
        <v>1</v>
      </c>
    </row>
    <row r="29" spans="1:3" ht="15" customHeight="1">
      <c r="A29" s="25">
        <v>26</v>
      </c>
      <c r="B29" s="26" t="s">
        <v>20</v>
      </c>
      <c r="C29" s="29">
        <v>1</v>
      </c>
    </row>
    <row r="30" spans="1:3" ht="15" customHeight="1">
      <c r="A30" s="25">
        <v>27</v>
      </c>
      <c r="B30" s="26" t="s">
        <v>62</v>
      </c>
      <c r="C30" s="29">
        <v>1</v>
      </c>
    </row>
    <row r="31" spans="1:3" ht="15" customHeight="1">
      <c r="A31" s="25">
        <v>28</v>
      </c>
      <c r="B31" s="26" t="s">
        <v>28</v>
      </c>
      <c r="C31" s="29">
        <v>1</v>
      </c>
    </row>
    <row r="32" spans="1:3" ht="15" customHeight="1">
      <c r="A32" s="25">
        <v>29</v>
      </c>
      <c r="B32" s="26" t="s">
        <v>253</v>
      </c>
      <c r="C32" s="29">
        <v>1</v>
      </c>
    </row>
    <row r="33" spans="1:3" ht="15" customHeight="1">
      <c r="A33" s="25">
        <v>30</v>
      </c>
      <c r="B33" s="26" t="s">
        <v>57</v>
      </c>
      <c r="C33" s="29">
        <v>1</v>
      </c>
    </row>
    <row r="34" spans="1:3" ht="15" customHeight="1">
      <c r="A34" s="25">
        <v>31</v>
      </c>
      <c r="B34" s="26" t="s">
        <v>120</v>
      </c>
      <c r="C34" s="29">
        <v>1</v>
      </c>
    </row>
    <row r="35" spans="1:3" ht="15" customHeight="1">
      <c r="A35" s="25">
        <v>32</v>
      </c>
      <c r="B35" s="26" t="s">
        <v>65</v>
      </c>
      <c r="C35" s="29">
        <v>1</v>
      </c>
    </row>
    <row r="36" spans="1:3" ht="15" customHeight="1">
      <c r="A36" s="25">
        <v>33</v>
      </c>
      <c r="B36" s="26" t="s">
        <v>98</v>
      </c>
      <c r="C36" s="29">
        <v>1</v>
      </c>
    </row>
    <row r="37" spans="1:3" ht="15" customHeight="1">
      <c r="A37" s="25">
        <v>34</v>
      </c>
      <c r="B37" s="26" t="s">
        <v>49</v>
      </c>
      <c r="C37" s="29">
        <v>1</v>
      </c>
    </row>
    <row r="38" spans="1:3" ht="15" customHeight="1">
      <c r="A38" s="25">
        <v>35</v>
      </c>
      <c r="B38" s="26" t="s">
        <v>44</v>
      </c>
      <c r="C38" s="29">
        <v>1</v>
      </c>
    </row>
    <row r="39" spans="1:3" ht="15" customHeight="1">
      <c r="A39" s="25">
        <v>36</v>
      </c>
      <c r="B39" s="26" t="s">
        <v>47</v>
      </c>
      <c r="C39" s="29">
        <v>1</v>
      </c>
    </row>
    <row r="40" spans="1:3" ht="15" customHeight="1">
      <c r="A40" s="25">
        <v>37</v>
      </c>
      <c r="B40" s="26" t="s">
        <v>50</v>
      </c>
      <c r="C40" s="29">
        <v>1</v>
      </c>
    </row>
    <row r="41" spans="1:3" ht="15" customHeight="1">
      <c r="A41" s="25">
        <v>38</v>
      </c>
      <c r="B41" s="26" t="s">
        <v>55</v>
      </c>
      <c r="C41" s="29">
        <v>1</v>
      </c>
    </row>
    <row r="42" spans="1:3" ht="15" customHeight="1">
      <c r="A42" s="25">
        <v>39</v>
      </c>
      <c r="B42" s="26" t="s">
        <v>73</v>
      </c>
      <c r="C42" s="29">
        <v>1</v>
      </c>
    </row>
    <row r="43" spans="1:3" ht="15" customHeight="1">
      <c r="A43" s="25">
        <v>40</v>
      </c>
      <c r="B43" s="26" t="s">
        <v>24</v>
      </c>
      <c r="C43" s="29">
        <v>1</v>
      </c>
    </row>
    <row r="44" spans="1:3" ht="15" customHeight="1">
      <c r="A44" s="25">
        <v>41</v>
      </c>
      <c r="B44" s="26" t="s">
        <v>32</v>
      </c>
      <c r="C44" s="29">
        <v>1</v>
      </c>
    </row>
    <row r="45" spans="1:3" ht="12.75">
      <c r="A45" s="25">
        <v>42</v>
      </c>
      <c r="B45" s="26" t="s">
        <v>122</v>
      </c>
      <c r="C45" s="29">
        <v>1</v>
      </c>
    </row>
    <row r="46" spans="1:3" ht="12.75">
      <c r="A46" s="25">
        <v>43</v>
      </c>
      <c r="B46" s="26" t="s">
        <v>16</v>
      </c>
      <c r="C46" s="29">
        <v>1</v>
      </c>
    </row>
    <row r="47" spans="1:3" ht="12.75">
      <c r="A47" s="25">
        <v>44</v>
      </c>
      <c r="B47" s="26" t="s">
        <v>129</v>
      </c>
      <c r="C47" s="29">
        <v>1</v>
      </c>
    </row>
    <row r="48" spans="1:3" ht="12.75">
      <c r="A48" s="25">
        <v>45</v>
      </c>
      <c r="B48" s="26" t="s">
        <v>0</v>
      </c>
      <c r="C48" s="29">
        <v>1</v>
      </c>
    </row>
    <row r="49" spans="1:3" ht="12.75">
      <c r="A49" s="25">
        <v>46</v>
      </c>
      <c r="B49" s="26" t="s">
        <v>3</v>
      </c>
      <c r="C49" s="29">
        <v>1</v>
      </c>
    </row>
    <row r="50" spans="1:3" ht="12.75">
      <c r="A50" s="25">
        <v>47</v>
      </c>
      <c r="B50" s="26" t="s">
        <v>197</v>
      </c>
      <c r="C50" s="29">
        <v>1</v>
      </c>
    </row>
    <row r="51" spans="1:3" ht="12.75">
      <c r="A51" s="25">
        <v>48</v>
      </c>
      <c r="B51" s="26" t="s">
        <v>84</v>
      </c>
      <c r="C51" s="29">
        <v>1</v>
      </c>
    </row>
    <row r="52" spans="1:3" ht="12.75">
      <c r="A52" s="25">
        <v>49</v>
      </c>
      <c r="B52" s="26" t="s">
        <v>86</v>
      </c>
      <c r="C52" s="29">
        <v>1</v>
      </c>
    </row>
    <row r="53" spans="1:3" ht="12.75">
      <c r="A53" s="25">
        <v>50</v>
      </c>
      <c r="B53" s="26" t="s">
        <v>92</v>
      </c>
      <c r="C53" s="29">
        <v>1</v>
      </c>
    </row>
    <row r="54" spans="1:3" ht="12.75">
      <c r="A54" s="25">
        <v>51</v>
      </c>
      <c r="B54" s="26" t="s">
        <v>36</v>
      </c>
      <c r="C54" s="29">
        <v>1</v>
      </c>
    </row>
    <row r="55" spans="1:3" ht="13.5" thickBot="1">
      <c r="A55" s="27">
        <v>52</v>
      </c>
      <c r="B55" s="28" t="s">
        <v>283</v>
      </c>
      <c r="C55" s="30">
        <v>1</v>
      </c>
    </row>
    <row r="56" ht="12.75">
      <c r="C56" s="4">
        <f>SUM(C4:C55)</f>
        <v>130</v>
      </c>
    </row>
  </sheetData>
  <mergeCells count="2">
    <mergeCell ref="A1:C1"/>
    <mergeCell ref="A2:C2"/>
  </mergeCells>
  <printOptions horizontalCentered="1"/>
  <pageMargins left="0.7874015748031497" right="0.7874015748031497" top="0.3937007874015748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c324902</cp:lastModifiedBy>
  <cp:lastPrinted>2009-04-03T11:50:32Z</cp:lastPrinted>
  <dcterms:created xsi:type="dcterms:W3CDTF">2008-10-15T19:55:17Z</dcterms:created>
  <dcterms:modified xsi:type="dcterms:W3CDTF">2009-10-19T09:05:29Z</dcterms:modified>
  <cp:category/>
  <cp:version/>
  <cp:contentType/>
  <cp:contentStatus/>
</cp:coreProperties>
</file>