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<sst xmlns="http://schemas.openxmlformats.org/spreadsheetml/2006/main" count="414" uniqueCount="234">
  <si>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</si>
  <si>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</si>
  <si>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</si>
  <si>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</si>
  <si>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</si>
  <si>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</si>
  <si>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</si>
  <si>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</si>
  <si>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</si>
  <si>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</si>
  <si>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</si>
  <si>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ZAMBELLI</t>
  </si>
  <si>
    <t>ANDREA</t>
  </si>
  <si>
    <t>SM45</t>
  </si>
  <si>
    <t>ASS.POL.ATL.SCANDIANO</t>
  </si>
  <si>
    <t>ACHMUELLER</t>
  </si>
  <si>
    <t>HERMANN</t>
  </si>
  <si>
    <t>LAUFCLUB PUSTERTAL</t>
  </si>
  <si>
    <t>CALCATERRA</t>
  </si>
  <si>
    <t>GIORGIO</t>
  </si>
  <si>
    <t>SM40</t>
  </si>
  <si>
    <t>CALCATERRA SPORT ASD</t>
  </si>
  <si>
    <t>BEATRICI</t>
  </si>
  <si>
    <t>SILVANO</t>
  </si>
  <si>
    <t>G.S. FRAVEGGIO</t>
  </si>
  <si>
    <t>LUPO</t>
  </si>
  <si>
    <t>FRANCESCO</t>
  </si>
  <si>
    <t>SM35</t>
  </si>
  <si>
    <t>ASD ATLETICA MELITO BOLOGNA</t>
  </si>
  <si>
    <t>MALFATTI</t>
  </si>
  <si>
    <t>PIO</t>
  </si>
  <si>
    <t>SM50</t>
  </si>
  <si>
    <t>ATLETICA ROTALIANA</t>
  </si>
  <si>
    <t>SAMUELE</t>
  </si>
  <si>
    <t>FABRIZIO</t>
  </si>
  <si>
    <t>ASD RUNNERS PESCARA</t>
  </si>
  <si>
    <t>DI TILLO</t>
  </si>
  <si>
    <t>PAOLA</t>
  </si>
  <si>
    <t>SF35</t>
  </si>
  <si>
    <t>GRUPPO SPORTIVO VIRTUS</t>
  </si>
  <si>
    <t>SANTORO</t>
  </si>
  <si>
    <t>GIOVANNI</t>
  </si>
  <si>
    <t>REA</t>
  </si>
  <si>
    <t>MAURO</t>
  </si>
  <si>
    <t>POL. CIOCIARA ANTONIO FAVA</t>
  </si>
  <si>
    <t>MOCAVINI</t>
  </si>
  <si>
    <t>MARCO</t>
  </si>
  <si>
    <t>MARATHON CLUB ROMA</t>
  </si>
  <si>
    <t>TORELLI</t>
  </si>
  <si>
    <t>SM60</t>
  </si>
  <si>
    <t>ASCOLI</t>
  </si>
  <si>
    <t>CARLO</t>
  </si>
  <si>
    <t>A.S.D. VILLA DE SANCTIS</t>
  </si>
  <si>
    <t>COSSALTER</t>
  </si>
  <si>
    <t>PIERO</t>
  </si>
  <si>
    <t>PANNONE</t>
  </si>
  <si>
    <t>FABIO</t>
  </si>
  <si>
    <t>BORELLA</t>
  </si>
  <si>
    <t>SANTO</t>
  </si>
  <si>
    <t>SM55</t>
  </si>
  <si>
    <t>BERGAMO STARS ATLETICA</t>
  </si>
  <si>
    <t>FIORELLI</t>
  </si>
  <si>
    <t>TONY</t>
  </si>
  <si>
    <t>SM</t>
  </si>
  <si>
    <t>LIRI RUNNERS ASD</t>
  </si>
  <si>
    <t>POLLETTI</t>
  </si>
  <si>
    <t>EMILIANO</t>
  </si>
  <si>
    <t>ASD RUNNING CLUB ATLETICA LARIANO</t>
  </si>
  <si>
    <t>ROMAGGIOLI</t>
  </si>
  <si>
    <t>MASSIMO</t>
  </si>
  <si>
    <t>TOP RUNNERS CASTELLI ROMANI</t>
  </si>
  <si>
    <t>DE FILIPPO</t>
  </si>
  <si>
    <t>ENDURANCE TRAINING</t>
  </si>
  <si>
    <t>ATZORI</t>
  </si>
  <si>
    <t>OMAR</t>
  </si>
  <si>
    <t>G.P. VALMISA</t>
  </si>
  <si>
    <t>CORRADINI</t>
  </si>
  <si>
    <t>ELEONORA RACHELE</t>
  </si>
  <si>
    <t>SF</t>
  </si>
  <si>
    <t>G.S. BANCARI ROMANI</t>
  </si>
  <si>
    <t>BOIANO</t>
  </si>
  <si>
    <t>ROBERTO</t>
  </si>
  <si>
    <t>A.S.D. MATESE RUNNING</t>
  </si>
  <si>
    <t>IACOBACCI</t>
  </si>
  <si>
    <t>MARIANO</t>
  </si>
  <si>
    <t>ASD PODISTICA LUCO DEI MARSI</t>
  </si>
  <si>
    <t>ZANNI</t>
  </si>
  <si>
    <t>S.E.F. STAMURA ANCONA A.S.D.</t>
  </si>
  <si>
    <t>PALMERI</t>
  </si>
  <si>
    <t>ALBERTO</t>
  </si>
  <si>
    <t>MILITTI</t>
  </si>
  <si>
    <t>UISP</t>
  </si>
  <si>
    <t>TOGNI</t>
  </si>
  <si>
    <t>CERIONI</t>
  </si>
  <si>
    <t>PERNA</t>
  </si>
  <si>
    <t>RUGGIERO</t>
  </si>
  <si>
    <t>BELLOBUONO</t>
  </si>
  <si>
    <t>MARIA LORETA</t>
  </si>
  <si>
    <t>ASD PLUS ULTRA TRASACCO</t>
  </si>
  <si>
    <t>DI MAURO</t>
  </si>
  <si>
    <t>GENNARO GIUSEPPE</t>
  </si>
  <si>
    <t>A.S.D.POLISPORTIVA FOLGORE</t>
  </si>
  <si>
    <t>CAMPOLI</t>
  </si>
  <si>
    <t>QUIRINO</t>
  </si>
  <si>
    <t>ASD ERNICA RUNNING</t>
  </si>
  <si>
    <t>BIANCHI</t>
  </si>
  <si>
    <t>MARILENA</t>
  </si>
  <si>
    <t>SF45</t>
  </si>
  <si>
    <t>ATLETICA CECCANO</t>
  </si>
  <si>
    <t>ESPOSITO</t>
  </si>
  <si>
    <t>A.S.D. ATL. DUGENTA</t>
  </si>
  <si>
    <t>SANTILLO</t>
  </si>
  <si>
    <t>VINCENZO</t>
  </si>
  <si>
    <t>TIFATA RUNNERS CASERTA</t>
  </si>
  <si>
    <t>FAUSTINI</t>
  </si>
  <si>
    <t>EMILIO</t>
  </si>
  <si>
    <t>TORRICE RUNNERS</t>
  </si>
  <si>
    <t>MARTUCCI</t>
  </si>
  <si>
    <t>MAURIZIO</t>
  </si>
  <si>
    <t>ASD ATLETICA CITTA' DEI PAPI</t>
  </si>
  <si>
    <t>ROCCHI</t>
  </si>
  <si>
    <t>AURELIA</t>
  </si>
  <si>
    <t>SF50</t>
  </si>
  <si>
    <t>LEIDI</t>
  </si>
  <si>
    <t>ADRIANO</t>
  </si>
  <si>
    <t>SM75</t>
  </si>
  <si>
    <t>ATLETICA ENI</t>
  </si>
  <si>
    <t>RIZIO</t>
  </si>
  <si>
    <t>A.S.D. TOCCO RUNNER</t>
  </si>
  <si>
    <t>CASCHERA</t>
  </si>
  <si>
    <t>REMO</t>
  </si>
  <si>
    <t>RAMUNDI</t>
  </si>
  <si>
    <t>MASSIMO GABRIELE</t>
  </si>
  <si>
    <t>GROSSI</t>
  </si>
  <si>
    <t>ARMANDO</t>
  </si>
  <si>
    <t>US METRO PARIS</t>
  </si>
  <si>
    <t>MELIDEO</t>
  </si>
  <si>
    <t>GIUSEPPE</t>
  </si>
  <si>
    <t>SAVINI</t>
  </si>
  <si>
    <t>POD. MORETTI CORVA</t>
  </si>
  <si>
    <t>MASSIMIANI</t>
  </si>
  <si>
    <t>FABIOLA</t>
  </si>
  <si>
    <t>CAIARELLI</t>
  </si>
  <si>
    <t>NICOLINO</t>
  </si>
  <si>
    <t>SILVI ROAD RUNNERS</t>
  </si>
  <si>
    <t>MORENO</t>
  </si>
  <si>
    <t>CARLA</t>
  </si>
  <si>
    <t>SF40</t>
  </si>
  <si>
    <t>VITTI</t>
  </si>
  <si>
    <t>MIRCO</t>
  </si>
  <si>
    <t>MASTROMATTEI</t>
  </si>
  <si>
    <t>LUIGI</t>
  </si>
  <si>
    <t>DI GIORGIO</t>
  </si>
  <si>
    <t>CAROZZA</t>
  </si>
  <si>
    <t>LUDOVICO</t>
  </si>
  <si>
    <t>ASD ATLETICA SAN MARCO EVANGELISTA</t>
  </si>
  <si>
    <t>D'APRILE</t>
  </si>
  <si>
    <t>MICHELE</t>
  </si>
  <si>
    <t>VIESTE RUNNERS</t>
  </si>
  <si>
    <t>CICCHELLI</t>
  </si>
  <si>
    <t>CAMILLO</t>
  </si>
  <si>
    <t>M.C. MANOPPELLO SOGEDA</t>
  </si>
  <si>
    <t>MAZZOCCHETTI</t>
  </si>
  <si>
    <t>AMEDEO</t>
  </si>
  <si>
    <t>DEL BALZO</t>
  </si>
  <si>
    <t>VIGOR TAURUS TEAM</t>
  </si>
  <si>
    <t>D'ADAMO</t>
  </si>
  <si>
    <t>MARIO</t>
  </si>
  <si>
    <t>G.S.D. LITAL</t>
  </si>
  <si>
    <t>MATSUDA</t>
  </si>
  <si>
    <t>TAKEHIRO</t>
  </si>
  <si>
    <t>PODISTI MARATONA DI ROMA</t>
  </si>
  <si>
    <t>PAESANO</t>
  </si>
  <si>
    <t>JEAN PHILIPPE</t>
  </si>
  <si>
    <t>OLIVA</t>
  </si>
  <si>
    <t>GENNARO</t>
  </si>
  <si>
    <t>ATLETICA SABAUDIA</t>
  </si>
  <si>
    <t>PIERGALLINI</t>
  </si>
  <si>
    <t>STEFANO</t>
  </si>
  <si>
    <t>CAIMMI</t>
  </si>
  <si>
    <t>STEFANIA</t>
  </si>
  <si>
    <t>GENCO</t>
  </si>
  <si>
    <t>FULVIO</t>
  </si>
  <si>
    <t>PASTORE</t>
  </si>
  <si>
    <t>SM65</t>
  </si>
  <si>
    <t>PIGLIACELLI</t>
  </si>
  <si>
    <t>ILAN</t>
  </si>
  <si>
    <t>MORICONI</t>
  </si>
  <si>
    <t>FAUSTINO</t>
  </si>
  <si>
    <t>ORO</t>
  </si>
  <si>
    <t>ANTONIO</t>
  </si>
  <si>
    <t>DEROSA</t>
  </si>
  <si>
    <t>POD. BRIENZA 2000</t>
  </si>
  <si>
    <t>DI GREGORIO</t>
  </si>
  <si>
    <t>PAMELA</t>
  </si>
  <si>
    <t>IACOVACCI</t>
  </si>
  <si>
    <t>MESSIA</t>
  </si>
  <si>
    <t>RIZZITELLI</t>
  </si>
  <si>
    <t>SM70</t>
  </si>
  <si>
    <t>BARLETTA SPORTIVA</t>
  </si>
  <si>
    <t>RICCHIUTI</t>
  </si>
  <si>
    <t>DOMENICO</t>
  </si>
  <si>
    <t>SPAZIANI</t>
  </si>
  <si>
    <t>GIORDANO</t>
  </si>
  <si>
    <t>VIGLIANTE</t>
  </si>
  <si>
    <t>MARIA MARTINA</t>
  </si>
  <si>
    <t>NUOVA PODISTICA LATINA</t>
  </si>
  <si>
    <t>ONORATI</t>
  </si>
  <si>
    <t>ALDO</t>
  </si>
  <si>
    <t>DI CICCO</t>
  </si>
  <si>
    <t>RAFFAELE</t>
  </si>
  <si>
    <t>ASD ATLETICO MONTEROTONDO</t>
  </si>
  <si>
    <t>SANTORI</t>
  </si>
  <si>
    <t>SILVIA</t>
  </si>
  <si>
    <t>GARGANO</t>
  </si>
  <si>
    <t>ANGELA</t>
  </si>
  <si>
    <t>SF55</t>
  </si>
  <si>
    <t>TESTA</t>
  </si>
  <si>
    <t>MICAELA</t>
  </si>
  <si>
    <t>VENTOSILLA SHAW</t>
  </si>
  <si>
    <t>EDITH ROSARIO</t>
  </si>
  <si>
    <t>G.S. CAT SPORT ROMA</t>
  </si>
  <si>
    <t>CAVOLA</t>
  </si>
  <si>
    <t>CALICIOTTI</t>
  </si>
  <si>
    <t>RUNCARD</t>
  </si>
  <si>
    <t>GIANNITELLI</t>
  </si>
  <si>
    <t>PALMIERI</t>
  </si>
  <si>
    <t>IGNAZIO</t>
  </si>
  <si>
    <t>ATLETICA TOMMASO ASSI TRANI</t>
  </si>
  <si>
    <t>Scorrendo con il Liri</t>
  </si>
  <si>
    <t>2ª edizione</t>
  </si>
  <si>
    <t>Cappadocia (AQ) Italia - Domenica 11/09/2016</t>
  </si>
  <si>
    <t>GIOVANNI BATTISTA</t>
  </si>
  <si>
    <t>A.S.D. PODISTICA SOLIDARIETA'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</si>
</sst>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3" t="s">
        <v>229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 t="s">
        <v>230</v>
      </c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231</v>
      </c>
      <c r="B3" s="45"/>
      <c r="C3" s="45"/>
      <c r="D3" s="45"/>
      <c r="E3" s="45"/>
      <c r="F3" s="45"/>
      <c r="G3" s="45"/>
      <c r="H3" s="3" t="s">
        <v>0</v>
      </c>
      <c r="I3" s="4">
        <v>65.7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7" t="s">
        <v>11</v>
      </c>
      <c r="C5" s="27" t="s">
        <v>12</v>
      </c>
      <c r="D5" s="27" t="s">
        <v>13</v>
      </c>
      <c r="E5" s="27" t="s">
        <v>14</v>
      </c>
      <c r="F5" s="28">
        <v>0.1717013888888889</v>
      </c>
      <c r="G5" s="11" t="str">
        <f>TEXT(INT((HOUR(F5)*3600+MINUTE(F5)*60+SECOND(F5))/$I$3/60),"0")&amp;"."&amp;TEXT(MOD((HOUR(F5)*3600+MINUTE(F5)*60+SECOND(F5))/$I$3,60),"00")&amp;"/km"</f>
        <v>3.46/km</v>
      </c>
      <c r="H5" s="14">
        <f>F5-$F$5</f>
        <v>0</v>
      </c>
      <c r="I5" s="14">
        <f>F5-INDEX($F$5:$F$91,MATCH(D5,$D$5:$D$91,0))</f>
        <v>0</v>
      </c>
    </row>
    <row r="6" spans="1:9" s="10" customFormat="1" ht="15" customHeight="1">
      <c r="A6" s="12">
        <v>2</v>
      </c>
      <c r="B6" s="29" t="s">
        <v>15</v>
      </c>
      <c r="C6" s="29" t="s">
        <v>16</v>
      </c>
      <c r="D6" s="29" t="s">
        <v>13</v>
      </c>
      <c r="E6" s="29" t="s">
        <v>17</v>
      </c>
      <c r="F6" s="30">
        <v>0.17655092592592592</v>
      </c>
      <c r="G6" s="12" t="str">
        <f aca="true" t="shared" si="0" ref="G6:G21">TEXT(INT((HOUR(F6)*3600+MINUTE(F6)*60+SECOND(F6))/$I$3/60),"0")&amp;"."&amp;TEXT(MOD((HOUR(F6)*3600+MINUTE(F6)*60+SECOND(F6))/$I$3,60),"00")&amp;"/km"</f>
        <v>3.52/km</v>
      </c>
      <c r="H6" s="13">
        <f aca="true" t="shared" si="1" ref="H6:H21">F6-$F$5</f>
        <v>0.004849537037037027</v>
      </c>
      <c r="I6" s="13">
        <f>F6-INDEX($F$5:$F$91,MATCH(D6,$D$5:$D$91,0))</f>
        <v>0.004849537037037027</v>
      </c>
    </row>
    <row r="7" spans="1:9" s="10" customFormat="1" ht="15" customHeight="1">
      <c r="A7" s="12">
        <v>3</v>
      </c>
      <c r="B7" s="29" t="s">
        <v>18</v>
      </c>
      <c r="C7" s="29" t="s">
        <v>19</v>
      </c>
      <c r="D7" s="29" t="s">
        <v>20</v>
      </c>
      <c r="E7" s="29" t="s">
        <v>21</v>
      </c>
      <c r="F7" s="30">
        <v>0.18537037037037038</v>
      </c>
      <c r="G7" s="12" t="str">
        <f t="shared" si="0"/>
        <v>4.04/km</v>
      </c>
      <c r="H7" s="13">
        <f t="shared" si="1"/>
        <v>0.01366898148148149</v>
      </c>
      <c r="I7" s="13">
        <f>F7-INDEX($F$5:$F$91,MATCH(D7,$D$5:$D$91,0))</f>
        <v>0</v>
      </c>
    </row>
    <row r="8" spans="1:9" s="10" customFormat="1" ht="15" customHeight="1">
      <c r="A8" s="12">
        <v>4</v>
      </c>
      <c r="B8" s="29" t="s">
        <v>22</v>
      </c>
      <c r="C8" s="29" t="s">
        <v>23</v>
      </c>
      <c r="D8" s="29" t="s">
        <v>20</v>
      </c>
      <c r="E8" s="29" t="s">
        <v>24</v>
      </c>
      <c r="F8" s="30">
        <v>0.18711805555555558</v>
      </c>
      <c r="G8" s="12" t="str">
        <f t="shared" si="0"/>
        <v>4.06/km</v>
      </c>
      <c r="H8" s="13">
        <f t="shared" si="1"/>
        <v>0.01541666666666669</v>
      </c>
      <c r="I8" s="13">
        <f>F8-INDEX($F$5:$F$91,MATCH(D8,$D$5:$D$91,0))</f>
        <v>0.0017476851851851993</v>
      </c>
    </row>
    <row r="9" spans="1:9" s="10" customFormat="1" ht="15" customHeight="1">
      <c r="A9" s="12">
        <v>5</v>
      </c>
      <c r="B9" s="29" t="s">
        <v>25</v>
      </c>
      <c r="C9" s="29" t="s">
        <v>26</v>
      </c>
      <c r="D9" s="29" t="s">
        <v>27</v>
      </c>
      <c r="E9" s="29" t="s">
        <v>28</v>
      </c>
      <c r="F9" s="30">
        <v>0.20314814814814816</v>
      </c>
      <c r="G9" s="12" t="str">
        <f t="shared" si="0"/>
        <v>4.27/km</v>
      </c>
      <c r="H9" s="13">
        <f t="shared" si="1"/>
        <v>0.03144675925925927</v>
      </c>
      <c r="I9" s="13">
        <f>F9-INDEX($F$5:$F$91,MATCH(D9,$D$5:$D$91,0))</f>
        <v>0</v>
      </c>
    </row>
    <row r="10" spans="1:9" s="10" customFormat="1" ht="15" customHeight="1">
      <c r="A10" s="12">
        <v>6</v>
      </c>
      <c r="B10" s="29" t="s">
        <v>29</v>
      </c>
      <c r="C10" s="29" t="s">
        <v>30</v>
      </c>
      <c r="D10" s="29" t="s">
        <v>31</v>
      </c>
      <c r="E10" s="29" t="s">
        <v>32</v>
      </c>
      <c r="F10" s="30">
        <v>0.21444444444444444</v>
      </c>
      <c r="G10" s="12" t="str">
        <f t="shared" si="0"/>
        <v>4.42/km</v>
      </c>
      <c r="H10" s="13">
        <f t="shared" si="1"/>
        <v>0.04274305555555555</v>
      </c>
      <c r="I10" s="13">
        <f>F10-INDEX($F$5:$F$91,MATCH(D10,$D$5:$D$91,0))</f>
        <v>0</v>
      </c>
    </row>
    <row r="11" spans="1:9" s="10" customFormat="1" ht="15" customHeight="1">
      <c r="A11" s="12">
        <v>7</v>
      </c>
      <c r="B11" s="29" t="s">
        <v>33</v>
      </c>
      <c r="C11" s="29" t="s">
        <v>34</v>
      </c>
      <c r="D11" s="29" t="s">
        <v>13</v>
      </c>
      <c r="E11" s="29" t="s">
        <v>35</v>
      </c>
      <c r="F11" s="30">
        <v>0.22243055555555555</v>
      </c>
      <c r="G11" s="12" t="str">
        <f t="shared" si="0"/>
        <v>4.53/km</v>
      </c>
      <c r="H11" s="13">
        <f t="shared" si="1"/>
        <v>0.05072916666666666</v>
      </c>
      <c r="I11" s="13">
        <f>F11-INDEX($F$5:$F$91,MATCH(D11,$D$5:$D$91,0))</f>
        <v>0.05072916666666666</v>
      </c>
    </row>
    <row r="12" spans="1:9" s="10" customFormat="1" ht="15" customHeight="1">
      <c r="A12" s="12">
        <v>8</v>
      </c>
      <c r="B12" s="29" t="s">
        <v>36</v>
      </c>
      <c r="C12" s="29" t="s">
        <v>37</v>
      </c>
      <c r="D12" s="29" t="s">
        <v>38</v>
      </c>
      <c r="E12" s="29" t="s">
        <v>39</v>
      </c>
      <c r="F12" s="30">
        <v>0.22243055555555555</v>
      </c>
      <c r="G12" s="12" t="str">
        <f t="shared" si="0"/>
        <v>4.53/km</v>
      </c>
      <c r="H12" s="13">
        <f t="shared" si="1"/>
        <v>0.05072916666666666</v>
      </c>
      <c r="I12" s="13">
        <f>F12-INDEX($F$5:$F$91,MATCH(D12,$D$5:$D$91,0))</f>
        <v>0</v>
      </c>
    </row>
    <row r="13" spans="1:9" s="10" customFormat="1" ht="15" customHeight="1">
      <c r="A13" s="12">
        <v>9</v>
      </c>
      <c r="B13" s="29" t="s">
        <v>40</v>
      </c>
      <c r="C13" s="29" t="s">
        <v>41</v>
      </c>
      <c r="D13" s="29" t="s">
        <v>31</v>
      </c>
      <c r="E13" s="29" t="s">
        <v>39</v>
      </c>
      <c r="F13" s="30">
        <v>0.23283564814814817</v>
      </c>
      <c r="G13" s="12" t="str">
        <f t="shared" si="0"/>
        <v>5.06/km</v>
      </c>
      <c r="H13" s="13">
        <f t="shared" si="1"/>
        <v>0.06113425925925928</v>
      </c>
      <c r="I13" s="13">
        <f>F13-INDEX($F$5:$F$91,MATCH(D13,$D$5:$D$91,0))</f>
        <v>0.01839120370370373</v>
      </c>
    </row>
    <row r="14" spans="1:9" s="10" customFormat="1" ht="15" customHeight="1">
      <c r="A14" s="12">
        <v>10</v>
      </c>
      <c r="B14" s="29" t="s">
        <v>42</v>
      </c>
      <c r="C14" s="29" t="s">
        <v>43</v>
      </c>
      <c r="D14" s="29" t="s">
        <v>31</v>
      </c>
      <c r="E14" s="29" t="s">
        <v>44</v>
      </c>
      <c r="F14" s="30">
        <v>0.23777777777777778</v>
      </c>
      <c r="G14" s="12" t="str">
        <f t="shared" si="0"/>
        <v>5.13/km</v>
      </c>
      <c r="H14" s="13">
        <f t="shared" si="1"/>
        <v>0.06607638888888889</v>
      </c>
      <c r="I14" s="13">
        <f>F14-INDEX($F$5:$F$91,MATCH(D14,$D$5:$D$91,0))</f>
        <v>0.023333333333333345</v>
      </c>
    </row>
    <row r="15" spans="1:9" s="10" customFormat="1" ht="15" customHeight="1">
      <c r="A15" s="12">
        <v>11</v>
      </c>
      <c r="B15" s="29" t="s">
        <v>45</v>
      </c>
      <c r="C15" s="29" t="s">
        <v>46</v>
      </c>
      <c r="D15" s="29" t="s">
        <v>13</v>
      </c>
      <c r="E15" s="29" t="s">
        <v>47</v>
      </c>
      <c r="F15" s="30">
        <v>0.2380324074074074</v>
      </c>
      <c r="G15" s="12" t="str">
        <f t="shared" si="0"/>
        <v>5.13/km</v>
      </c>
      <c r="H15" s="13">
        <f t="shared" si="1"/>
        <v>0.0663310185185185</v>
      </c>
      <c r="I15" s="13">
        <f>F15-INDEX($F$5:$F$91,MATCH(D15,$D$5:$D$91,0))</f>
        <v>0.0663310185185185</v>
      </c>
    </row>
    <row r="16" spans="1:9" s="10" customFormat="1" ht="15" customHeight="1">
      <c r="A16" s="25">
        <v>12</v>
      </c>
      <c r="B16" s="33" t="s">
        <v>48</v>
      </c>
      <c r="C16" s="33" t="s">
        <v>232</v>
      </c>
      <c r="D16" s="33" t="s">
        <v>49</v>
      </c>
      <c r="E16" s="33" t="s">
        <v>233</v>
      </c>
      <c r="F16" s="34">
        <v>0.23958333333333334</v>
      </c>
      <c r="G16" s="25" t="str">
        <f t="shared" si="0"/>
        <v>5.15/km</v>
      </c>
      <c r="H16" s="26">
        <f t="shared" si="1"/>
        <v>0.06788194444444445</v>
      </c>
      <c r="I16" s="26">
        <f>F16-INDEX($F$5:$F$91,MATCH(D16,$D$5:$D$91,0))</f>
        <v>0</v>
      </c>
    </row>
    <row r="17" spans="1:9" s="10" customFormat="1" ht="15" customHeight="1">
      <c r="A17" s="12">
        <v>13</v>
      </c>
      <c r="B17" s="29" t="s">
        <v>50</v>
      </c>
      <c r="C17" s="29" t="s">
        <v>51</v>
      </c>
      <c r="D17" s="29" t="s">
        <v>27</v>
      </c>
      <c r="E17" s="29" t="s">
        <v>52</v>
      </c>
      <c r="F17" s="30">
        <v>0.2401851851851852</v>
      </c>
      <c r="G17" s="12" t="str">
        <f t="shared" si="0"/>
        <v>5.16/km</v>
      </c>
      <c r="H17" s="13">
        <f t="shared" si="1"/>
        <v>0.0684837962962963</v>
      </c>
      <c r="I17" s="13">
        <f>F17-INDEX($F$5:$F$91,MATCH(D17,$D$5:$D$91,0))</f>
        <v>0.037037037037037035</v>
      </c>
    </row>
    <row r="18" spans="1:9" s="10" customFormat="1" ht="15" customHeight="1">
      <c r="A18" s="12">
        <v>14</v>
      </c>
      <c r="B18" s="29" t="s">
        <v>53</v>
      </c>
      <c r="C18" s="29" t="s">
        <v>54</v>
      </c>
      <c r="D18" s="29" t="s">
        <v>20</v>
      </c>
      <c r="E18" s="29" t="s">
        <v>35</v>
      </c>
      <c r="F18" s="30">
        <v>0.2434490740740741</v>
      </c>
      <c r="G18" s="12" t="str">
        <f t="shared" si="0"/>
        <v>5.20/km</v>
      </c>
      <c r="H18" s="13">
        <f t="shared" si="1"/>
        <v>0.0717476851851852</v>
      </c>
      <c r="I18" s="13">
        <f>F18-INDEX($F$5:$F$91,MATCH(D18,$D$5:$D$91,0))</f>
        <v>0.058078703703703716</v>
      </c>
    </row>
    <row r="19" spans="1:9" s="10" customFormat="1" ht="15" customHeight="1">
      <c r="A19" s="12">
        <v>15</v>
      </c>
      <c r="B19" s="29" t="s">
        <v>55</v>
      </c>
      <c r="C19" s="29" t="s">
        <v>56</v>
      </c>
      <c r="D19" s="29" t="s">
        <v>31</v>
      </c>
      <c r="E19" s="29" t="s">
        <v>44</v>
      </c>
      <c r="F19" s="30">
        <v>0.2434953703703704</v>
      </c>
      <c r="G19" s="12" t="str">
        <f t="shared" si="0"/>
        <v>5.20/km</v>
      </c>
      <c r="H19" s="13">
        <f t="shared" si="1"/>
        <v>0.0717939814814815</v>
      </c>
      <c r="I19" s="13">
        <f>F19-INDEX($F$5:$F$91,MATCH(D19,$D$5:$D$91,0))</f>
        <v>0.029050925925925952</v>
      </c>
    </row>
    <row r="20" spans="1:9" s="10" customFormat="1" ht="15" customHeight="1">
      <c r="A20" s="12">
        <v>16</v>
      </c>
      <c r="B20" s="29" t="s">
        <v>57</v>
      </c>
      <c r="C20" s="29" t="s">
        <v>58</v>
      </c>
      <c r="D20" s="29" t="s">
        <v>59</v>
      </c>
      <c r="E20" s="29" t="s">
        <v>60</v>
      </c>
      <c r="F20" s="30">
        <v>0.24711805555555555</v>
      </c>
      <c r="G20" s="12" t="str">
        <f t="shared" si="0"/>
        <v>5.25/km</v>
      </c>
      <c r="H20" s="13">
        <f t="shared" si="1"/>
        <v>0.07541666666666666</v>
      </c>
      <c r="I20" s="13">
        <f>F20-INDEX($F$5:$F$91,MATCH(D20,$D$5:$D$91,0))</f>
        <v>0</v>
      </c>
    </row>
    <row r="21" spans="1:9" ht="15" customHeight="1">
      <c r="A21" s="12">
        <v>17</v>
      </c>
      <c r="B21" s="29" t="s">
        <v>61</v>
      </c>
      <c r="C21" s="29" t="s">
        <v>62</v>
      </c>
      <c r="D21" s="29" t="s">
        <v>63</v>
      </c>
      <c r="E21" s="29" t="s">
        <v>64</v>
      </c>
      <c r="F21" s="30">
        <v>0.2505555555555556</v>
      </c>
      <c r="G21" s="12" t="str">
        <f t="shared" si="0"/>
        <v>5.29/km</v>
      </c>
      <c r="H21" s="13">
        <f t="shared" si="1"/>
        <v>0.0788541666666667</v>
      </c>
      <c r="I21" s="13">
        <f>F21-INDEX($F$5:$F$91,MATCH(D21,$D$5:$D$91,0))</f>
        <v>0</v>
      </c>
    </row>
    <row r="22" spans="1:9" ht="15" customHeight="1">
      <c r="A22" s="12">
        <v>18</v>
      </c>
      <c r="B22" s="29" t="s">
        <v>65</v>
      </c>
      <c r="C22" s="29" t="s">
        <v>66</v>
      </c>
      <c r="D22" s="29" t="s">
        <v>20</v>
      </c>
      <c r="E22" s="29" t="s">
        <v>67</v>
      </c>
      <c r="F22" s="30">
        <v>0.2530208333333333</v>
      </c>
      <c r="G22" s="12" t="str">
        <f aca="true" t="shared" si="2" ref="G22:G36">TEXT(INT((HOUR(F22)*3600+MINUTE(F22)*60+SECOND(F22))/$I$3/60),"0")&amp;"."&amp;TEXT(MOD((HOUR(F22)*3600+MINUTE(F22)*60+SECOND(F22))/$I$3,60),"00")&amp;"/km"</f>
        <v>5.33/km</v>
      </c>
      <c r="H22" s="13">
        <f aca="true" t="shared" si="3" ref="H22:H36">F22-$F$5</f>
        <v>0.08131944444444442</v>
      </c>
      <c r="I22" s="13">
        <f>F22-INDEX($F$5:$F$91,MATCH(D22,$D$5:$D$91,0))</f>
        <v>0.06765046296296293</v>
      </c>
    </row>
    <row r="23" spans="1:9" ht="15" customHeight="1">
      <c r="A23" s="12">
        <v>19</v>
      </c>
      <c r="B23" s="29" t="s">
        <v>68</v>
      </c>
      <c r="C23" s="29" t="s">
        <v>69</v>
      </c>
      <c r="D23" s="29" t="s">
        <v>59</v>
      </c>
      <c r="E23" s="29" t="s">
        <v>70</v>
      </c>
      <c r="F23" s="30">
        <v>0.2530324074074074</v>
      </c>
      <c r="G23" s="12" t="str">
        <f t="shared" si="2"/>
        <v>5.33/km</v>
      </c>
      <c r="H23" s="13">
        <f t="shared" si="3"/>
        <v>0.08133101851851851</v>
      </c>
      <c r="I23" s="13">
        <f>F23-INDEX($F$5:$F$91,MATCH(D23,$D$5:$D$91,0))</f>
        <v>0.005914351851851851</v>
      </c>
    </row>
    <row r="24" spans="1:9" ht="15" customHeight="1">
      <c r="A24" s="12">
        <v>20</v>
      </c>
      <c r="B24" s="29" t="s">
        <v>71</v>
      </c>
      <c r="C24" s="29" t="s">
        <v>56</v>
      </c>
      <c r="D24" s="29" t="s">
        <v>63</v>
      </c>
      <c r="E24" s="29" t="s">
        <v>72</v>
      </c>
      <c r="F24" s="30">
        <v>0.2546643518518518</v>
      </c>
      <c r="G24" s="12" t="str">
        <f t="shared" si="2"/>
        <v>5.35/km</v>
      </c>
      <c r="H24" s="13">
        <f t="shared" si="3"/>
        <v>0.08296296296296293</v>
      </c>
      <c r="I24" s="13">
        <f>F24-INDEX($F$5:$F$91,MATCH(D24,$D$5:$D$91,0))</f>
        <v>0.0041087962962962354</v>
      </c>
    </row>
    <row r="25" spans="1:9" ht="15" customHeight="1">
      <c r="A25" s="12">
        <v>21</v>
      </c>
      <c r="B25" s="29" t="s">
        <v>73</v>
      </c>
      <c r="C25" s="29" t="s">
        <v>74</v>
      </c>
      <c r="D25" s="29" t="s">
        <v>20</v>
      </c>
      <c r="E25" s="29" t="s">
        <v>75</v>
      </c>
      <c r="F25" s="30">
        <v>0.2558333333333333</v>
      </c>
      <c r="G25" s="12" t="str">
        <f t="shared" si="2"/>
        <v>5.36/km</v>
      </c>
      <c r="H25" s="13">
        <f t="shared" si="3"/>
        <v>0.08413194444444441</v>
      </c>
      <c r="I25" s="13">
        <f>F25-INDEX($F$5:$F$91,MATCH(D25,$D$5:$D$91,0))</f>
        <v>0.07046296296296292</v>
      </c>
    </row>
    <row r="26" spans="1:9" ht="15" customHeight="1">
      <c r="A26" s="12">
        <v>22</v>
      </c>
      <c r="B26" s="29" t="s">
        <v>76</v>
      </c>
      <c r="C26" s="29" t="s">
        <v>77</v>
      </c>
      <c r="D26" s="29" t="s">
        <v>78</v>
      </c>
      <c r="E26" s="29" t="s">
        <v>79</v>
      </c>
      <c r="F26" s="30">
        <v>0.25819444444444445</v>
      </c>
      <c r="G26" s="12" t="str">
        <f t="shared" si="2"/>
        <v>5.40/km</v>
      </c>
      <c r="H26" s="13">
        <f t="shared" si="3"/>
        <v>0.08649305555555556</v>
      </c>
      <c r="I26" s="13">
        <f>F26-INDEX($F$5:$F$91,MATCH(D26,$D$5:$D$91,0))</f>
        <v>0</v>
      </c>
    </row>
    <row r="27" spans="1:9" ht="15" customHeight="1">
      <c r="A27" s="12">
        <v>23</v>
      </c>
      <c r="B27" s="29" t="s">
        <v>80</v>
      </c>
      <c r="C27" s="29" t="s">
        <v>81</v>
      </c>
      <c r="D27" s="29" t="s">
        <v>13</v>
      </c>
      <c r="E27" s="29" t="s">
        <v>82</v>
      </c>
      <c r="F27" s="30">
        <v>0.2612037037037037</v>
      </c>
      <c r="G27" s="12" t="str">
        <f t="shared" si="2"/>
        <v>5.44/km</v>
      </c>
      <c r="H27" s="13">
        <f t="shared" si="3"/>
        <v>0.08950231481481483</v>
      </c>
      <c r="I27" s="13">
        <f>F27-INDEX($F$5:$F$91,MATCH(D27,$D$5:$D$91,0))</f>
        <v>0.08950231481481483</v>
      </c>
    </row>
    <row r="28" spans="1:9" ht="15" customHeight="1">
      <c r="A28" s="12">
        <v>24</v>
      </c>
      <c r="B28" s="29" t="s">
        <v>83</v>
      </c>
      <c r="C28" s="29" t="s">
        <v>84</v>
      </c>
      <c r="D28" s="29" t="s">
        <v>63</v>
      </c>
      <c r="E28" s="29" t="s">
        <v>85</v>
      </c>
      <c r="F28" s="30">
        <v>0.26403935185185184</v>
      </c>
      <c r="G28" s="12" t="str">
        <f t="shared" si="2"/>
        <v>5.47/km</v>
      </c>
      <c r="H28" s="13">
        <f t="shared" si="3"/>
        <v>0.09233796296296296</v>
      </c>
      <c r="I28" s="13">
        <f>F28-INDEX($F$5:$F$91,MATCH(D28,$D$5:$D$91,0))</f>
        <v>0.013483796296296258</v>
      </c>
    </row>
    <row r="29" spans="1:9" ht="15" customHeight="1">
      <c r="A29" s="12">
        <v>25</v>
      </c>
      <c r="B29" s="29" t="s">
        <v>86</v>
      </c>
      <c r="C29" s="29" t="s">
        <v>69</v>
      </c>
      <c r="D29" s="29" t="s">
        <v>49</v>
      </c>
      <c r="E29" s="29" t="s">
        <v>87</v>
      </c>
      <c r="F29" s="30">
        <v>0.26510416666666664</v>
      </c>
      <c r="G29" s="12" t="str">
        <f t="shared" si="2"/>
        <v>5.49/km</v>
      </c>
      <c r="H29" s="13">
        <f t="shared" si="3"/>
        <v>0.09340277777777775</v>
      </c>
      <c r="I29" s="13">
        <f>F29-INDEX($F$5:$F$91,MATCH(D29,$D$5:$D$91,0))</f>
        <v>0.025520833333333298</v>
      </c>
    </row>
    <row r="30" spans="1:9" ht="15" customHeight="1">
      <c r="A30" s="12">
        <v>26</v>
      </c>
      <c r="B30" s="29" t="s">
        <v>88</v>
      </c>
      <c r="C30" s="29" t="s">
        <v>89</v>
      </c>
      <c r="D30" s="29" t="s">
        <v>27</v>
      </c>
      <c r="E30" s="29" t="s">
        <v>79</v>
      </c>
      <c r="F30" s="30">
        <v>0.26668981481481485</v>
      </c>
      <c r="G30" s="12" t="str">
        <f t="shared" si="2"/>
        <v>5.51/km</v>
      </c>
      <c r="H30" s="13">
        <f t="shared" si="3"/>
        <v>0.09498842592592596</v>
      </c>
      <c r="I30" s="13">
        <f>F30-INDEX($F$5:$F$91,MATCH(D30,$D$5:$D$91,0))</f>
        <v>0.06354166666666669</v>
      </c>
    </row>
    <row r="31" spans="1:9" ht="15" customHeight="1">
      <c r="A31" s="12">
        <v>27</v>
      </c>
      <c r="B31" s="29" t="s">
        <v>90</v>
      </c>
      <c r="C31" s="29" t="s">
        <v>46</v>
      </c>
      <c r="D31" s="29" t="s">
        <v>20</v>
      </c>
      <c r="E31" s="29" t="s">
        <v>91</v>
      </c>
      <c r="F31" s="30">
        <v>0.26668981481481485</v>
      </c>
      <c r="G31" s="12" t="str">
        <f t="shared" si="2"/>
        <v>5.51/km</v>
      </c>
      <c r="H31" s="13">
        <f t="shared" si="3"/>
        <v>0.09498842592592596</v>
      </c>
      <c r="I31" s="13">
        <f>F31-INDEX($F$5:$F$91,MATCH(D31,$D$5:$D$91,0))</f>
        <v>0.08131944444444447</v>
      </c>
    </row>
    <row r="32" spans="1:9" ht="15" customHeight="1">
      <c r="A32" s="12">
        <v>28</v>
      </c>
      <c r="B32" s="29" t="s">
        <v>92</v>
      </c>
      <c r="C32" s="29" t="s">
        <v>54</v>
      </c>
      <c r="D32" s="29" t="s">
        <v>27</v>
      </c>
      <c r="E32" s="29" t="s">
        <v>75</v>
      </c>
      <c r="F32" s="30">
        <v>0.2682291666666667</v>
      </c>
      <c r="G32" s="12" t="str">
        <f t="shared" si="2"/>
        <v>5.53/km</v>
      </c>
      <c r="H32" s="13">
        <f t="shared" si="3"/>
        <v>0.0965277777777778</v>
      </c>
      <c r="I32" s="13">
        <f>F32-INDEX($F$5:$F$91,MATCH(D32,$D$5:$D$91,0))</f>
        <v>0.06508101851851852</v>
      </c>
    </row>
    <row r="33" spans="1:9" ht="15" customHeight="1">
      <c r="A33" s="12">
        <v>29</v>
      </c>
      <c r="B33" s="29" t="s">
        <v>93</v>
      </c>
      <c r="C33" s="29" t="s">
        <v>51</v>
      </c>
      <c r="D33" s="29" t="s">
        <v>13</v>
      </c>
      <c r="E33" s="29" t="s">
        <v>79</v>
      </c>
      <c r="F33" s="30">
        <v>0.26858796296296295</v>
      </c>
      <c r="G33" s="12" t="str">
        <f t="shared" si="2"/>
        <v>5.53/km</v>
      </c>
      <c r="H33" s="13">
        <f t="shared" si="3"/>
        <v>0.09688657407407406</v>
      </c>
      <c r="I33" s="13">
        <f>F33-INDEX($F$5:$F$91,MATCH(D33,$D$5:$D$91,0))</f>
        <v>0.09688657407407406</v>
      </c>
    </row>
    <row r="34" spans="1:9" ht="15" customHeight="1">
      <c r="A34" s="12">
        <v>30</v>
      </c>
      <c r="B34" s="29" t="s">
        <v>94</v>
      </c>
      <c r="C34" s="29" t="s">
        <v>95</v>
      </c>
      <c r="D34" s="29" t="s">
        <v>31</v>
      </c>
      <c r="E34" s="29" t="s">
        <v>64</v>
      </c>
      <c r="F34" s="30">
        <v>0.269224537037037</v>
      </c>
      <c r="G34" s="12" t="str">
        <f t="shared" si="2"/>
        <v>5.54/km</v>
      </c>
      <c r="H34" s="13">
        <f t="shared" si="3"/>
        <v>0.09752314814814814</v>
      </c>
      <c r="I34" s="13">
        <f>F34-INDEX($F$5:$F$91,MATCH(D34,$D$5:$D$91,0))</f>
        <v>0.05478009259259259</v>
      </c>
    </row>
    <row r="35" spans="1:9" ht="15" customHeight="1">
      <c r="A35" s="12">
        <v>31</v>
      </c>
      <c r="B35" s="29" t="s">
        <v>96</v>
      </c>
      <c r="C35" s="29" t="s">
        <v>97</v>
      </c>
      <c r="D35" s="29" t="s">
        <v>38</v>
      </c>
      <c r="E35" s="29" t="s">
        <v>98</v>
      </c>
      <c r="F35" s="30">
        <v>0.269849537037037</v>
      </c>
      <c r="G35" s="12" t="str">
        <f t="shared" si="2"/>
        <v>5.55/km</v>
      </c>
      <c r="H35" s="13">
        <f t="shared" si="3"/>
        <v>0.09814814814814812</v>
      </c>
      <c r="I35" s="13">
        <f>F35-INDEX($F$5:$F$91,MATCH(D35,$D$5:$D$91,0))</f>
        <v>0.047418981481481465</v>
      </c>
    </row>
    <row r="36" spans="1:9" ht="15" customHeight="1">
      <c r="A36" s="12">
        <v>32</v>
      </c>
      <c r="B36" s="29" t="s">
        <v>99</v>
      </c>
      <c r="C36" s="29" t="s">
        <v>100</v>
      </c>
      <c r="D36" s="29" t="s">
        <v>31</v>
      </c>
      <c r="E36" s="29" t="s">
        <v>101</v>
      </c>
      <c r="F36" s="30">
        <v>0.2702662037037037</v>
      </c>
      <c r="G36" s="12" t="str">
        <f t="shared" si="2"/>
        <v>5.55/km</v>
      </c>
      <c r="H36" s="13">
        <f t="shared" si="3"/>
        <v>0.0985648148148148</v>
      </c>
      <c r="I36" s="13">
        <f>F36-INDEX($F$5:$F$91,MATCH(D36,$D$5:$D$91,0))</f>
        <v>0.05582175925925925</v>
      </c>
    </row>
    <row r="37" spans="1:9" ht="15" customHeight="1">
      <c r="A37" s="12">
        <v>33</v>
      </c>
      <c r="B37" s="29" t="s">
        <v>102</v>
      </c>
      <c r="C37" s="29" t="s">
        <v>103</v>
      </c>
      <c r="D37" s="29" t="s">
        <v>49</v>
      </c>
      <c r="E37" s="29" t="s">
        <v>104</v>
      </c>
      <c r="F37" s="30">
        <v>0.2737037037037037</v>
      </c>
      <c r="G37" s="12" t="str">
        <f aca="true" t="shared" si="4" ref="G37:G43">TEXT(INT((HOUR(F37)*3600+MINUTE(F37)*60+SECOND(F37))/$I$3/60),"0")&amp;"."&amp;TEXT(MOD((HOUR(F37)*3600+MINUTE(F37)*60+SECOND(F37))/$I$3,60),"00")&amp;"/km"</f>
        <v>5.60/km</v>
      </c>
      <c r="H37" s="13">
        <f aca="true" t="shared" si="5" ref="H37:H43">F37-$F$5</f>
        <v>0.10200231481481484</v>
      </c>
      <c r="I37" s="13">
        <f>F37-INDEX($F$5:$F$91,MATCH(D37,$D$5:$D$91,0))</f>
        <v>0.034120370370370384</v>
      </c>
    </row>
    <row r="38" spans="1:9" ht="15" customHeight="1">
      <c r="A38" s="12">
        <v>34</v>
      </c>
      <c r="B38" s="29" t="s">
        <v>105</v>
      </c>
      <c r="C38" s="29" t="s">
        <v>106</v>
      </c>
      <c r="D38" s="29" t="s">
        <v>107</v>
      </c>
      <c r="E38" s="29" t="s">
        <v>108</v>
      </c>
      <c r="F38" s="30">
        <v>0.2738310185185185</v>
      </c>
      <c r="G38" s="12" t="str">
        <f t="shared" si="4"/>
        <v>6.00/km</v>
      </c>
      <c r="H38" s="13">
        <f t="shared" si="5"/>
        <v>0.1021296296296296</v>
      </c>
      <c r="I38" s="13">
        <f>F38-INDEX($F$5:$F$91,MATCH(D38,$D$5:$D$91,0))</f>
        <v>0</v>
      </c>
    </row>
    <row r="39" spans="1:9" ht="15" customHeight="1">
      <c r="A39" s="12">
        <v>35</v>
      </c>
      <c r="B39" s="29" t="s">
        <v>109</v>
      </c>
      <c r="C39" s="29" t="s">
        <v>51</v>
      </c>
      <c r="D39" s="29" t="s">
        <v>20</v>
      </c>
      <c r="E39" s="29" t="s">
        <v>110</v>
      </c>
      <c r="F39" s="30">
        <v>0.27569444444444446</v>
      </c>
      <c r="G39" s="12" t="str">
        <f t="shared" si="4"/>
        <v>6.03/km</v>
      </c>
      <c r="H39" s="13">
        <f t="shared" si="5"/>
        <v>0.10399305555555557</v>
      </c>
      <c r="I39" s="13">
        <f>F39-INDEX($F$5:$F$91,MATCH(D39,$D$5:$D$91,0))</f>
        <v>0.09032407407407408</v>
      </c>
    </row>
    <row r="40" spans="1:9" ht="15" customHeight="1">
      <c r="A40" s="12">
        <v>36</v>
      </c>
      <c r="B40" s="29" t="s">
        <v>111</v>
      </c>
      <c r="C40" s="29" t="s">
        <v>112</v>
      </c>
      <c r="D40" s="29" t="s">
        <v>27</v>
      </c>
      <c r="E40" s="29" t="s">
        <v>113</v>
      </c>
      <c r="F40" s="30">
        <v>0.27589120370370374</v>
      </c>
      <c r="G40" s="12" t="str">
        <f t="shared" si="4"/>
        <v>6.03/km</v>
      </c>
      <c r="H40" s="13">
        <f t="shared" si="5"/>
        <v>0.10418981481481485</v>
      </c>
      <c r="I40" s="13">
        <f>F40-INDEX($F$5:$F$91,MATCH(D40,$D$5:$D$91,0))</f>
        <v>0.07274305555555557</v>
      </c>
    </row>
    <row r="41" spans="1:9" ht="15" customHeight="1">
      <c r="A41" s="12">
        <v>37</v>
      </c>
      <c r="B41" s="29" t="s">
        <v>114</v>
      </c>
      <c r="C41" s="29" t="s">
        <v>115</v>
      </c>
      <c r="D41" s="29" t="s">
        <v>20</v>
      </c>
      <c r="E41" s="29" t="s">
        <v>116</v>
      </c>
      <c r="F41" s="30">
        <v>0.27674768518518517</v>
      </c>
      <c r="G41" s="12" t="str">
        <f t="shared" si="4"/>
        <v>6.04/km</v>
      </c>
      <c r="H41" s="13">
        <f t="shared" si="5"/>
        <v>0.10504629629629628</v>
      </c>
      <c r="I41" s="13">
        <f>F41-INDEX($F$5:$F$91,MATCH(D41,$D$5:$D$91,0))</f>
        <v>0.09137731481481479</v>
      </c>
    </row>
    <row r="42" spans="1:9" ht="15" customHeight="1">
      <c r="A42" s="12">
        <v>38</v>
      </c>
      <c r="B42" s="29" t="s">
        <v>117</v>
      </c>
      <c r="C42" s="29" t="s">
        <v>118</v>
      </c>
      <c r="D42" s="29" t="s">
        <v>31</v>
      </c>
      <c r="E42" s="29" t="s">
        <v>119</v>
      </c>
      <c r="F42" s="30">
        <v>0.2771412037037037</v>
      </c>
      <c r="G42" s="12" t="str">
        <f t="shared" si="4"/>
        <v>6.04/km</v>
      </c>
      <c r="H42" s="13">
        <f t="shared" si="5"/>
        <v>0.10543981481481482</v>
      </c>
      <c r="I42" s="13">
        <f>F42-INDEX($F$5:$F$91,MATCH(D42,$D$5:$D$91,0))</f>
        <v>0.06269675925925927</v>
      </c>
    </row>
    <row r="43" spans="1:9" ht="15" customHeight="1">
      <c r="A43" s="12">
        <v>39</v>
      </c>
      <c r="B43" s="29" t="s">
        <v>120</v>
      </c>
      <c r="C43" s="29" t="s">
        <v>121</v>
      </c>
      <c r="D43" s="29" t="s">
        <v>122</v>
      </c>
      <c r="E43" s="29" t="s">
        <v>52</v>
      </c>
      <c r="F43" s="30">
        <v>0.27837962962962964</v>
      </c>
      <c r="G43" s="12" t="str">
        <f t="shared" si="4"/>
        <v>6.06/km</v>
      </c>
      <c r="H43" s="13">
        <f t="shared" si="5"/>
        <v>0.10667824074074075</v>
      </c>
      <c r="I43" s="13">
        <f>F43-INDEX($F$5:$F$91,MATCH(D43,$D$5:$D$91,0))</f>
        <v>0</v>
      </c>
    </row>
    <row r="44" spans="1:9" ht="15" customHeight="1">
      <c r="A44" s="12">
        <v>40</v>
      </c>
      <c r="B44" s="29" t="s">
        <v>123</v>
      </c>
      <c r="C44" s="29" t="s">
        <v>124</v>
      </c>
      <c r="D44" s="29" t="s">
        <v>125</v>
      </c>
      <c r="E44" s="29" t="s">
        <v>126</v>
      </c>
      <c r="F44" s="30">
        <v>0.2822222222222222</v>
      </c>
      <c r="G44" s="12" t="str">
        <f aca="true" t="shared" si="6" ref="G44:G65">TEXT(INT((HOUR(F44)*3600+MINUTE(F44)*60+SECOND(F44))/$I$3/60),"0")&amp;"."&amp;TEXT(MOD((HOUR(F44)*3600+MINUTE(F44)*60+SECOND(F44))/$I$3,60),"00")&amp;"/km"</f>
        <v>6.11/km</v>
      </c>
      <c r="H44" s="13">
        <f aca="true" t="shared" si="7" ref="H44:H65">F44-$F$5</f>
        <v>0.11052083333333332</v>
      </c>
      <c r="I44" s="13">
        <f>F44-INDEX($F$5:$F$91,MATCH(D44,$D$5:$D$91,0))</f>
        <v>0</v>
      </c>
    </row>
    <row r="45" spans="1:9" ht="15" customHeight="1">
      <c r="A45" s="12">
        <v>41</v>
      </c>
      <c r="B45" s="29" t="s">
        <v>127</v>
      </c>
      <c r="C45" s="29" t="s">
        <v>34</v>
      </c>
      <c r="D45" s="29" t="s">
        <v>63</v>
      </c>
      <c r="E45" s="29" t="s">
        <v>128</v>
      </c>
      <c r="F45" s="30">
        <v>0.28259259259259256</v>
      </c>
      <c r="G45" s="12" t="str">
        <f t="shared" si="6"/>
        <v>6.12/km</v>
      </c>
      <c r="H45" s="13">
        <f t="shared" si="7"/>
        <v>0.11089120370370367</v>
      </c>
      <c r="I45" s="13">
        <f>F45-INDEX($F$5:$F$91,MATCH(D45,$D$5:$D$91,0))</f>
        <v>0.032037037037036975</v>
      </c>
    </row>
    <row r="46" spans="1:9" ht="15" customHeight="1">
      <c r="A46" s="12">
        <v>42</v>
      </c>
      <c r="B46" s="29" t="s">
        <v>129</v>
      </c>
      <c r="C46" s="29" t="s">
        <v>130</v>
      </c>
      <c r="D46" s="29" t="s">
        <v>31</v>
      </c>
      <c r="E46" s="29" t="s">
        <v>64</v>
      </c>
      <c r="F46" s="30">
        <v>0.28319444444444447</v>
      </c>
      <c r="G46" s="12" t="str">
        <f t="shared" si="6"/>
        <v>6.12/km</v>
      </c>
      <c r="H46" s="13">
        <f t="shared" si="7"/>
        <v>0.11149305555555558</v>
      </c>
      <c r="I46" s="13">
        <f>F46-INDEX($F$5:$F$91,MATCH(D46,$D$5:$D$91,0))</f>
        <v>0.06875000000000003</v>
      </c>
    </row>
    <row r="47" spans="1:9" ht="15" customHeight="1">
      <c r="A47" s="12">
        <v>43</v>
      </c>
      <c r="B47" s="29" t="s">
        <v>131</v>
      </c>
      <c r="C47" s="29" t="s">
        <v>132</v>
      </c>
      <c r="D47" s="29" t="s">
        <v>31</v>
      </c>
      <c r="E47" s="29" t="s">
        <v>35</v>
      </c>
      <c r="F47" s="30">
        <v>0.28685185185185186</v>
      </c>
      <c r="G47" s="12" t="str">
        <f t="shared" si="6"/>
        <v>6.17/km</v>
      </c>
      <c r="H47" s="13">
        <f t="shared" si="7"/>
        <v>0.11515046296296297</v>
      </c>
      <c r="I47" s="13">
        <f>F47-INDEX($F$5:$F$91,MATCH(D47,$D$5:$D$91,0))</f>
        <v>0.07240740740740742</v>
      </c>
    </row>
    <row r="48" spans="1:9" ht="15" customHeight="1">
      <c r="A48" s="12">
        <v>44</v>
      </c>
      <c r="B48" s="29" t="s">
        <v>133</v>
      </c>
      <c r="C48" s="29" t="s">
        <v>134</v>
      </c>
      <c r="D48" s="29" t="s">
        <v>49</v>
      </c>
      <c r="E48" s="29" t="s">
        <v>135</v>
      </c>
      <c r="F48" s="30">
        <v>0.2877546296296296</v>
      </c>
      <c r="G48" s="12" t="str">
        <f t="shared" si="6"/>
        <v>6.18/km</v>
      </c>
      <c r="H48" s="13">
        <f t="shared" si="7"/>
        <v>0.11605324074074072</v>
      </c>
      <c r="I48" s="13">
        <f>F48-INDEX($F$5:$F$91,MATCH(D48,$D$5:$D$91,0))</f>
        <v>0.04817129629629627</v>
      </c>
    </row>
    <row r="49" spans="1:9" ht="15" customHeight="1">
      <c r="A49" s="12">
        <v>45</v>
      </c>
      <c r="B49" s="29" t="s">
        <v>136</v>
      </c>
      <c r="C49" s="29" t="s">
        <v>137</v>
      </c>
      <c r="D49" s="29" t="s">
        <v>13</v>
      </c>
      <c r="E49" s="29" t="s">
        <v>104</v>
      </c>
      <c r="F49" s="30">
        <v>0.28854166666666664</v>
      </c>
      <c r="G49" s="12" t="str">
        <f t="shared" si="6"/>
        <v>6.19/km</v>
      </c>
      <c r="H49" s="13">
        <f t="shared" si="7"/>
        <v>0.11684027777777775</v>
      </c>
      <c r="I49" s="13">
        <f>F49-INDEX($F$5:$F$91,MATCH(D49,$D$5:$D$91,0))</f>
        <v>0.11684027777777775</v>
      </c>
    </row>
    <row r="50" spans="1:9" ht="15" customHeight="1">
      <c r="A50" s="12">
        <v>46</v>
      </c>
      <c r="B50" s="29" t="s">
        <v>138</v>
      </c>
      <c r="C50" s="29" t="s">
        <v>41</v>
      </c>
      <c r="D50" s="29" t="s">
        <v>31</v>
      </c>
      <c r="E50" s="29" t="s">
        <v>139</v>
      </c>
      <c r="F50" s="30">
        <v>0.2887962962962963</v>
      </c>
      <c r="G50" s="12" t="str">
        <f t="shared" si="6"/>
        <v>6.20/km</v>
      </c>
      <c r="H50" s="13">
        <f t="shared" si="7"/>
        <v>0.11709490740740738</v>
      </c>
      <c r="I50" s="13">
        <f>F50-INDEX($F$5:$F$91,MATCH(D50,$D$5:$D$91,0))</f>
        <v>0.07435185185185184</v>
      </c>
    </row>
    <row r="51" spans="1:9" ht="15" customHeight="1">
      <c r="A51" s="12">
        <v>47</v>
      </c>
      <c r="B51" s="29" t="s">
        <v>140</v>
      </c>
      <c r="C51" s="29" t="s">
        <v>141</v>
      </c>
      <c r="D51" s="29" t="s">
        <v>107</v>
      </c>
      <c r="E51" s="29" t="s">
        <v>98</v>
      </c>
      <c r="F51" s="30">
        <v>0.2893287037037037</v>
      </c>
      <c r="G51" s="12" t="str">
        <f t="shared" si="6"/>
        <v>6.20/km</v>
      </c>
      <c r="H51" s="13">
        <f t="shared" si="7"/>
        <v>0.11762731481481484</v>
      </c>
      <c r="I51" s="13">
        <f>F51-INDEX($F$5:$F$91,MATCH(D51,$D$5:$D$91,0))</f>
        <v>0.01549768518518524</v>
      </c>
    </row>
    <row r="52" spans="1:9" ht="15" customHeight="1">
      <c r="A52" s="12">
        <v>48</v>
      </c>
      <c r="B52" s="29" t="s">
        <v>142</v>
      </c>
      <c r="C52" s="29" t="s">
        <v>143</v>
      </c>
      <c r="D52" s="29" t="s">
        <v>27</v>
      </c>
      <c r="E52" s="29" t="s">
        <v>144</v>
      </c>
      <c r="F52" s="30">
        <v>0.2901157407407407</v>
      </c>
      <c r="G52" s="12" t="str">
        <f t="shared" si="6"/>
        <v>6.22/km</v>
      </c>
      <c r="H52" s="13">
        <f t="shared" si="7"/>
        <v>0.11841435185185181</v>
      </c>
      <c r="I52" s="13">
        <f>F52-INDEX($F$5:$F$91,MATCH(D52,$D$5:$D$91,0))</f>
        <v>0.08696759259259254</v>
      </c>
    </row>
    <row r="53" spans="1:9" ht="15" customHeight="1">
      <c r="A53" s="12">
        <v>49</v>
      </c>
      <c r="B53" s="29" t="s">
        <v>145</v>
      </c>
      <c r="C53" s="29" t="s">
        <v>146</v>
      </c>
      <c r="D53" s="29" t="s">
        <v>147</v>
      </c>
      <c r="E53" s="29" t="s">
        <v>85</v>
      </c>
      <c r="F53" s="30">
        <v>0.2913425925925926</v>
      </c>
      <c r="G53" s="12" t="str">
        <f t="shared" si="6"/>
        <v>6.23/km</v>
      </c>
      <c r="H53" s="13">
        <f t="shared" si="7"/>
        <v>0.11964120370370371</v>
      </c>
      <c r="I53" s="13">
        <f>F53-INDEX($F$5:$F$91,MATCH(D53,$D$5:$D$91,0))</f>
        <v>0</v>
      </c>
    </row>
    <row r="54" spans="1:9" ht="15" customHeight="1">
      <c r="A54" s="12">
        <v>50</v>
      </c>
      <c r="B54" s="29" t="s">
        <v>148</v>
      </c>
      <c r="C54" s="29" t="s">
        <v>149</v>
      </c>
      <c r="D54" s="29" t="s">
        <v>63</v>
      </c>
      <c r="E54" s="29" t="s">
        <v>44</v>
      </c>
      <c r="F54" s="30">
        <v>0.29138888888888886</v>
      </c>
      <c r="G54" s="12" t="str">
        <f t="shared" si="6"/>
        <v>6.23/km</v>
      </c>
      <c r="H54" s="13">
        <f t="shared" si="7"/>
        <v>0.11968749999999997</v>
      </c>
      <c r="I54" s="13">
        <f>F54-INDEX($F$5:$F$91,MATCH(D54,$D$5:$D$91,0))</f>
        <v>0.04083333333333328</v>
      </c>
    </row>
    <row r="55" spans="1:9" ht="15" customHeight="1">
      <c r="A55" s="12">
        <v>51</v>
      </c>
      <c r="B55" s="29" t="s">
        <v>150</v>
      </c>
      <c r="C55" s="29" t="s">
        <v>151</v>
      </c>
      <c r="D55" s="29" t="s">
        <v>27</v>
      </c>
      <c r="E55" s="29" t="s">
        <v>44</v>
      </c>
      <c r="F55" s="30">
        <v>0.29141203703703705</v>
      </c>
      <c r="G55" s="12" t="str">
        <f t="shared" si="6"/>
        <v>6.23/km</v>
      </c>
      <c r="H55" s="13">
        <f t="shared" si="7"/>
        <v>0.11971064814814816</v>
      </c>
      <c r="I55" s="13">
        <f>F55-INDEX($F$5:$F$91,MATCH(D55,$D$5:$D$91,0))</f>
        <v>0.08826388888888889</v>
      </c>
    </row>
    <row r="56" spans="1:9" ht="15" customHeight="1">
      <c r="A56" s="25">
        <v>52</v>
      </c>
      <c r="B56" s="33" t="s">
        <v>152</v>
      </c>
      <c r="C56" s="33" t="s">
        <v>137</v>
      </c>
      <c r="D56" s="33" t="s">
        <v>20</v>
      </c>
      <c r="E56" s="33" t="s">
        <v>233</v>
      </c>
      <c r="F56" s="34">
        <v>0.2926736111111111</v>
      </c>
      <c r="G56" s="25" t="str">
        <f t="shared" si="6"/>
        <v>6.25/km</v>
      </c>
      <c r="H56" s="26">
        <f t="shared" si="7"/>
        <v>0.12097222222222223</v>
      </c>
      <c r="I56" s="26">
        <f>F56-INDEX($F$5:$F$91,MATCH(D56,$D$5:$D$91,0))</f>
        <v>0.10730324074074074</v>
      </c>
    </row>
    <row r="57" spans="1:9" ht="15" customHeight="1">
      <c r="A57" s="12">
        <v>53</v>
      </c>
      <c r="B57" s="29" t="s">
        <v>153</v>
      </c>
      <c r="C57" s="29" t="s">
        <v>154</v>
      </c>
      <c r="D57" s="29" t="s">
        <v>63</v>
      </c>
      <c r="E57" s="29" t="s">
        <v>155</v>
      </c>
      <c r="F57" s="30">
        <v>0.29537037037037034</v>
      </c>
      <c r="G57" s="12" t="str">
        <f t="shared" si="6"/>
        <v>6.28/km</v>
      </c>
      <c r="H57" s="13">
        <f t="shared" si="7"/>
        <v>0.12366898148148145</v>
      </c>
      <c r="I57" s="13">
        <f>F57-INDEX($F$5:$F$91,MATCH(D57,$D$5:$D$91,0))</f>
        <v>0.04481481481481475</v>
      </c>
    </row>
    <row r="58" spans="1:9" ht="15" customHeight="1">
      <c r="A58" s="12">
        <v>54</v>
      </c>
      <c r="B58" s="29" t="s">
        <v>156</v>
      </c>
      <c r="C58" s="29" t="s">
        <v>157</v>
      </c>
      <c r="D58" s="29" t="s">
        <v>20</v>
      </c>
      <c r="E58" s="29" t="s">
        <v>158</v>
      </c>
      <c r="F58" s="30">
        <v>0.30159722222222224</v>
      </c>
      <c r="G58" s="12" t="str">
        <f t="shared" si="6"/>
        <v>6.37/km</v>
      </c>
      <c r="H58" s="13">
        <f t="shared" si="7"/>
        <v>0.12989583333333335</v>
      </c>
      <c r="I58" s="13">
        <f>F58-INDEX($F$5:$F$91,MATCH(D58,$D$5:$D$91,0))</f>
        <v>0.11622685185185186</v>
      </c>
    </row>
    <row r="59" spans="1:9" ht="15" customHeight="1">
      <c r="A59" s="12">
        <v>55</v>
      </c>
      <c r="B59" s="29" t="s">
        <v>159</v>
      </c>
      <c r="C59" s="29" t="s">
        <v>160</v>
      </c>
      <c r="D59" s="29" t="s">
        <v>13</v>
      </c>
      <c r="E59" s="29" t="s">
        <v>161</v>
      </c>
      <c r="F59" s="30">
        <v>0.30159722222222224</v>
      </c>
      <c r="G59" s="12" t="str">
        <f t="shared" si="6"/>
        <v>6.37/km</v>
      </c>
      <c r="H59" s="13">
        <f t="shared" si="7"/>
        <v>0.12989583333333335</v>
      </c>
      <c r="I59" s="13">
        <f>F59-INDEX($F$5:$F$91,MATCH(D59,$D$5:$D$91,0))</f>
        <v>0.12989583333333335</v>
      </c>
    </row>
    <row r="60" spans="1:9" ht="15" customHeight="1">
      <c r="A60" s="12">
        <v>56</v>
      </c>
      <c r="B60" s="29" t="s">
        <v>162</v>
      </c>
      <c r="C60" s="29" t="s">
        <v>163</v>
      </c>
      <c r="D60" s="29" t="s">
        <v>59</v>
      </c>
      <c r="E60" s="29" t="s">
        <v>35</v>
      </c>
      <c r="F60" s="30">
        <v>0.30159722222222224</v>
      </c>
      <c r="G60" s="12" t="str">
        <f t="shared" si="6"/>
        <v>6.37/km</v>
      </c>
      <c r="H60" s="13">
        <f t="shared" si="7"/>
        <v>0.12989583333333335</v>
      </c>
      <c r="I60" s="13">
        <f>F60-INDEX($F$5:$F$91,MATCH(D60,$D$5:$D$91,0))</f>
        <v>0.05447916666666669</v>
      </c>
    </row>
    <row r="61" spans="1:9" ht="15" customHeight="1">
      <c r="A61" s="12">
        <v>57</v>
      </c>
      <c r="B61" s="29" t="s">
        <v>164</v>
      </c>
      <c r="C61" s="29" t="s">
        <v>26</v>
      </c>
      <c r="D61" s="29" t="s">
        <v>13</v>
      </c>
      <c r="E61" s="29" t="s">
        <v>35</v>
      </c>
      <c r="F61" s="30">
        <v>0.3016087962962963</v>
      </c>
      <c r="G61" s="12" t="str">
        <f t="shared" si="6"/>
        <v>6.37/km</v>
      </c>
      <c r="H61" s="13">
        <f t="shared" si="7"/>
        <v>0.1299074074074074</v>
      </c>
      <c r="I61" s="13">
        <f>F61-INDEX($F$5:$F$91,MATCH(D61,$D$5:$D$91,0))</f>
        <v>0.1299074074074074</v>
      </c>
    </row>
    <row r="62" spans="1:9" ht="15" customHeight="1">
      <c r="A62" s="12">
        <v>58</v>
      </c>
      <c r="B62" s="29" t="s">
        <v>69</v>
      </c>
      <c r="C62" s="29" t="s">
        <v>12</v>
      </c>
      <c r="D62" s="29" t="s">
        <v>27</v>
      </c>
      <c r="E62" s="29" t="s">
        <v>165</v>
      </c>
      <c r="F62" s="30">
        <v>0.30246527777777776</v>
      </c>
      <c r="G62" s="12" t="str">
        <f t="shared" si="6"/>
        <v>6.38/km</v>
      </c>
      <c r="H62" s="13">
        <f t="shared" si="7"/>
        <v>0.13076388888888887</v>
      </c>
      <c r="I62" s="13">
        <f>F62-INDEX($F$5:$F$91,MATCH(D62,$D$5:$D$91,0))</f>
        <v>0.0993171296296296</v>
      </c>
    </row>
    <row r="63" spans="1:9" ht="15" customHeight="1">
      <c r="A63" s="12">
        <v>59</v>
      </c>
      <c r="B63" s="29" t="s">
        <v>166</v>
      </c>
      <c r="C63" s="29" t="s">
        <v>167</v>
      </c>
      <c r="D63" s="29" t="s">
        <v>13</v>
      </c>
      <c r="E63" s="29" t="s">
        <v>168</v>
      </c>
      <c r="F63" s="30">
        <v>0.3057638888888889</v>
      </c>
      <c r="G63" s="12" t="str">
        <f t="shared" si="6"/>
        <v>6.42/km</v>
      </c>
      <c r="H63" s="13">
        <f t="shared" si="7"/>
        <v>0.1340625</v>
      </c>
      <c r="I63" s="13">
        <f>F63-INDEX($F$5:$F$91,MATCH(D63,$D$5:$D$91,0))</f>
        <v>0.1340625</v>
      </c>
    </row>
    <row r="64" spans="1:9" ht="15" customHeight="1">
      <c r="A64" s="12">
        <v>60</v>
      </c>
      <c r="B64" s="29" t="s">
        <v>169</v>
      </c>
      <c r="C64" s="29" t="s">
        <v>170</v>
      </c>
      <c r="D64" s="29" t="s">
        <v>31</v>
      </c>
      <c r="E64" s="29" t="s">
        <v>171</v>
      </c>
      <c r="F64" s="30">
        <v>0.30822916666666667</v>
      </c>
      <c r="G64" s="12" t="str">
        <f t="shared" si="6"/>
        <v>6.45/km</v>
      </c>
      <c r="H64" s="13">
        <f t="shared" si="7"/>
        <v>0.13652777777777778</v>
      </c>
      <c r="I64" s="13">
        <f>F64-INDEX($F$5:$F$91,MATCH(D64,$D$5:$D$91,0))</f>
        <v>0.09378472222222223</v>
      </c>
    </row>
    <row r="65" spans="1:9" ht="15" customHeight="1">
      <c r="A65" s="12">
        <v>61</v>
      </c>
      <c r="B65" s="29" t="s">
        <v>172</v>
      </c>
      <c r="C65" s="29" t="s">
        <v>173</v>
      </c>
      <c r="D65" s="29" t="s">
        <v>31</v>
      </c>
      <c r="E65" s="29" t="s">
        <v>104</v>
      </c>
      <c r="F65" s="30">
        <v>0.3119097222222222</v>
      </c>
      <c r="G65" s="12" t="str">
        <f t="shared" si="6"/>
        <v>6.50/km</v>
      </c>
      <c r="H65" s="13">
        <f t="shared" si="7"/>
        <v>0.1402083333333333</v>
      </c>
      <c r="I65" s="13">
        <f>F65-INDEX($F$5:$F$91,MATCH(D65,$D$5:$D$91,0))</f>
        <v>0.09746527777777775</v>
      </c>
    </row>
    <row r="66" spans="1:9" ht="15" customHeight="1">
      <c r="A66" s="12">
        <v>62</v>
      </c>
      <c r="B66" s="29" t="s">
        <v>174</v>
      </c>
      <c r="C66" s="29" t="s">
        <v>175</v>
      </c>
      <c r="D66" s="29" t="s">
        <v>13</v>
      </c>
      <c r="E66" s="29" t="s">
        <v>176</v>
      </c>
      <c r="F66" s="30">
        <v>0.3121527777777778</v>
      </c>
      <c r="G66" s="12" t="str">
        <f aca="true" t="shared" si="8" ref="G66:G75">TEXT(INT((HOUR(F66)*3600+MINUTE(F66)*60+SECOND(F66))/$I$3/60),"0")&amp;"."&amp;TEXT(MOD((HOUR(F66)*3600+MINUTE(F66)*60+SECOND(F66))/$I$3,60),"00")&amp;"/km"</f>
        <v>6.51/km</v>
      </c>
      <c r="H66" s="13">
        <f aca="true" t="shared" si="9" ref="H66:H75">F66-$F$5</f>
        <v>0.1404513888888889</v>
      </c>
      <c r="I66" s="13">
        <f>F66-INDEX($F$5:$F$91,MATCH(D66,$D$5:$D$91,0))</f>
        <v>0.1404513888888889</v>
      </c>
    </row>
    <row r="67" spans="1:9" ht="15" customHeight="1">
      <c r="A67" s="12">
        <v>63</v>
      </c>
      <c r="B67" s="29" t="s">
        <v>177</v>
      </c>
      <c r="C67" s="29" t="s">
        <v>178</v>
      </c>
      <c r="D67" s="29" t="s">
        <v>13</v>
      </c>
      <c r="E67" s="29" t="s">
        <v>91</v>
      </c>
      <c r="F67" s="30">
        <v>0.31408564814814816</v>
      </c>
      <c r="G67" s="12" t="str">
        <f t="shared" si="8"/>
        <v>6.53/km</v>
      </c>
      <c r="H67" s="13">
        <f t="shared" si="9"/>
        <v>0.14238425925925927</v>
      </c>
      <c r="I67" s="13">
        <f>F67-INDEX($F$5:$F$91,MATCH(D67,$D$5:$D$91,0))</f>
        <v>0.14238425925925927</v>
      </c>
    </row>
    <row r="68" spans="1:9" ht="15" customHeight="1">
      <c r="A68" s="12">
        <v>64</v>
      </c>
      <c r="B68" s="29" t="s">
        <v>179</v>
      </c>
      <c r="C68" s="29" t="s">
        <v>180</v>
      </c>
      <c r="D68" s="29" t="s">
        <v>147</v>
      </c>
      <c r="E68" s="29" t="s">
        <v>91</v>
      </c>
      <c r="F68" s="30">
        <v>0.3148726851851852</v>
      </c>
      <c r="G68" s="12" t="str">
        <f t="shared" si="8"/>
        <v>6.54/km</v>
      </c>
      <c r="H68" s="13">
        <f t="shared" si="9"/>
        <v>0.1431712962962963</v>
      </c>
      <c r="I68" s="13">
        <f>F68-INDEX($F$5:$F$91,MATCH(D68,$D$5:$D$91,0))</f>
        <v>0.02353009259259259</v>
      </c>
    </row>
    <row r="69" spans="1:9" ht="15" customHeight="1">
      <c r="A69" s="12">
        <v>65</v>
      </c>
      <c r="B69" s="29" t="s">
        <v>181</v>
      </c>
      <c r="C69" s="29" t="s">
        <v>182</v>
      </c>
      <c r="D69" s="29" t="s">
        <v>31</v>
      </c>
      <c r="E69" s="29" t="s">
        <v>101</v>
      </c>
      <c r="F69" s="30">
        <v>0.3193402777777778</v>
      </c>
      <c r="G69" s="12" t="str">
        <f t="shared" si="8"/>
        <v>6.60/km</v>
      </c>
      <c r="H69" s="13">
        <f t="shared" si="9"/>
        <v>0.1476388888888889</v>
      </c>
      <c r="I69" s="13">
        <f>F69-INDEX($F$5:$F$91,MATCH(D69,$D$5:$D$91,0))</f>
        <v>0.10489583333333335</v>
      </c>
    </row>
    <row r="70" spans="1:9" ht="15" customHeight="1">
      <c r="A70" s="12">
        <v>66</v>
      </c>
      <c r="B70" s="29" t="s">
        <v>183</v>
      </c>
      <c r="C70" s="29" t="s">
        <v>26</v>
      </c>
      <c r="D70" s="29" t="s">
        <v>184</v>
      </c>
      <c r="E70" s="29" t="s">
        <v>101</v>
      </c>
      <c r="F70" s="30">
        <v>0.3193402777777778</v>
      </c>
      <c r="G70" s="12" t="str">
        <f t="shared" si="8"/>
        <v>6.60/km</v>
      </c>
      <c r="H70" s="13">
        <f t="shared" si="9"/>
        <v>0.1476388888888889</v>
      </c>
      <c r="I70" s="13">
        <f>F70-INDEX($F$5:$F$91,MATCH(D70,$D$5:$D$91,0))</f>
        <v>0</v>
      </c>
    </row>
    <row r="71" spans="1:9" ht="15" customHeight="1">
      <c r="A71" s="12">
        <v>67</v>
      </c>
      <c r="B71" s="29" t="s">
        <v>185</v>
      </c>
      <c r="C71" s="29" t="s">
        <v>186</v>
      </c>
      <c r="D71" s="29" t="s">
        <v>27</v>
      </c>
      <c r="E71" s="29" t="s">
        <v>116</v>
      </c>
      <c r="F71" s="30">
        <v>0.32046296296296295</v>
      </c>
      <c r="G71" s="12" t="str">
        <f t="shared" si="8"/>
        <v>7.01/km</v>
      </c>
      <c r="H71" s="13">
        <f t="shared" si="9"/>
        <v>0.14876157407407406</v>
      </c>
      <c r="I71" s="13">
        <f>F71-INDEX($F$5:$F$91,MATCH(D71,$D$5:$D$91,0))</f>
        <v>0.11731481481481479</v>
      </c>
    </row>
    <row r="72" spans="1:9" ht="15" customHeight="1">
      <c r="A72" s="12">
        <v>68</v>
      </c>
      <c r="B72" s="29" t="s">
        <v>187</v>
      </c>
      <c r="C72" s="29" t="s">
        <v>188</v>
      </c>
      <c r="D72" s="29" t="s">
        <v>31</v>
      </c>
      <c r="E72" s="29" t="s">
        <v>116</v>
      </c>
      <c r="F72" s="30">
        <v>0.32047453703703704</v>
      </c>
      <c r="G72" s="12" t="str">
        <f t="shared" si="8"/>
        <v>7.01/km</v>
      </c>
      <c r="H72" s="13">
        <f t="shared" si="9"/>
        <v>0.14877314814814815</v>
      </c>
      <c r="I72" s="13">
        <f>F72-INDEX($F$5:$F$91,MATCH(D72,$D$5:$D$91,0))</f>
        <v>0.1060300925925926</v>
      </c>
    </row>
    <row r="73" spans="1:9" ht="15" customHeight="1">
      <c r="A73" s="12">
        <v>69</v>
      </c>
      <c r="B73" s="29" t="s">
        <v>189</v>
      </c>
      <c r="C73" s="29" t="s">
        <v>190</v>
      </c>
      <c r="D73" s="29" t="s">
        <v>13</v>
      </c>
      <c r="E73" s="29" t="s">
        <v>35</v>
      </c>
      <c r="F73" s="30">
        <v>0.3242129629629629</v>
      </c>
      <c r="G73" s="12" t="str">
        <f t="shared" si="8"/>
        <v>7.06/km</v>
      </c>
      <c r="H73" s="13">
        <f t="shared" si="9"/>
        <v>0.15251157407407404</v>
      </c>
      <c r="I73" s="13">
        <f>F73-INDEX($F$5:$F$91,MATCH(D73,$D$5:$D$91,0))</f>
        <v>0.15251157407407404</v>
      </c>
    </row>
    <row r="74" spans="1:9" ht="15" customHeight="1">
      <c r="A74" s="12">
        <v>70</v>
      </c>
      <c r="B74" s="29" t="s">
        <v>191</v>
      </c>
      <c r="C74" s="29" t="s">
        <v>137</v>
      </c>
      <c r="D74" s="29" t="s">
        <v>27</v>
      </c>
      <c r="E74" s="29" t="s">
        <v>192</v>
      </c>
      <c r="F74" s="30">
        <v>0.32622685185185185</v>
      </c>
      <c r="G74" s="12" t="str">
        <f t="shared" si="8"/>
        <v>7.09/km</v>
      </c>
      <c r="H74" s="13">
        <f t="shared" si="9"/>
        <v>0.15452546296296296</v>
      </c>
      <c r="I74" s="13">
        <f>F74-INDEX($F$5:$F$91,MATCH(D74,$D$5:$D$91,0))</f>
        <v>0.12307870370370369</v>
      </c>
    </row>
    <row r="75" spans="1:9" ht="15" customHeight="1">
      <c r="A75" s="12">
        <v>71</v>
      </c>
      <c r="B75" s="29" t="s">
        <v>193</v>
      </c>
      <c r="C75" s="29" t="s">
        <v>194</v>
      </c>
      <c r="D75" s="29" t="s">
        <v>147</v>
      </c>
      <c r="E75" s="29" t="s">
        <v>35</v>
      </c>
      <c r="F75" s="30">
        <v>0.32680555555555557</v>
      </c>
      <c r="G75" s="12" t="str">
        <f t="shared" si="8"/>
        <v>7.10/km</v>
      </c>
      <c r="H75" s="13">
        <f t="shared" si="9"/>
        <v>0.15510416666666668</v>
      </c>
      <c r="I75" s="13">
        <f>F75-INDEX($F$5:$F$91,MATCH(D75,$D$5:$D$91,0))</f>
        <v>0.035462962962962974</v>
      </c>
    </row>
    <row r="76" spans="1:9" ht="15" customHeight="1">
      <c r="A76" s="12">
        <v>72</v>
      </c>
      <c r="B76" s="29" t="s">
        <v>195</v>
      </c>
      <c r="C76" s="29" t="s">
        <v>167</v>
      </c>
      <c r="D76" s="29" t="s">
        <v>59</v>
      </c>
      <c r="E76" s="29" t="s">
        <v>52</v>
      </c>
      <c r="F76" s="30">
        <v>0.33221064814814816</v>
      </c>
      <c r="G76" s="12" t="str">
        <f aca="true" t="shared" si="10" ref="G76:G91">TEXT(INT((HOUR(F76)*3600+MINUTE(F76)*60+SECOND(F76))/$I$3/60),"0")&amp;"."&amp;TEXT(MOD((HOUR(F76)*3600+MINUTE(F76)*60+SECOND(F76))/$I$3,60),"00")&amp;"/km"</f>
        <v>7.17/km</v>
      </c>
      <c r="H76" s="13">
        <f aca="true" t="shared" si="11" ref="H76:H91">F76-$F$5</f>
        <v>0.16050925925925927</v>
      </c>
      <c r="I76" s="13">
        <f>F76-INDEX($F$5:$F$91,MATCH(D76,$D$5:$D$91,0))</f>
        <v>0.08509259259259261</v>
      </c>
    </row>
    <row r="77" spans="1:9" ht="15" customHeight="1">
      <c r="A77" s="12">
        <v>73</v>
      </c>
      <c r="B77" s="29" t="s">
        <v>196</v>
      </c>
      <c r="C77" s="29" t="s">
        <v>43</v>
      </c>
      <c r="D77" s="29" t="s">
        <v>31</v>
      </c>
      <c r="E77" s="29" t="s">
        <v>72</v>
      </c>
      <c r="F77" s="30">
        <v>0.3343055555555556</v>
      </c>
      <c r="G77" s="12" t="str">
        <f t="shared" si="10"/>
        <v>7.20/km</v>
      </c>
      <c r="H77" s="13">
        <f t="shared" si="11"/>
        <v>0.1626041666666667</v>
      </c>
      <c r="I77" s="13">
        <f>F77-INDEX($F$5:$F$91,MATCH(D77,$D$5:$D$91,0))</f>
        <v>0.11986111111111114</v>
      </c>
    </row>
    <row r="78" spans="1:9" ht="15" customHeight="1">
      <c r="A78" s="12">
        <v>74</v>
      </c>
      <c r="B78" s="29" t="s">
        <v>197</v>
      </c>
      <c r="C78" s="29" t="s">
        <v>157</v>
      </c>
      <c r="D78" s="29" t="s">
        <v>198</v>
      </c>
      <c r="E78" s="29" t="s">
        <v>199</v>
      </c>
      <c r="F78" s="30">
        <v>0.33491898148148147</v>
      </c>
      <c r="G78" s="12" t="str">
        <f t="shared" si="10"/>
        <v>7.20/km</v>
      </c>
      <c r="H78" s="13">
        <f t="shared" si="11"/>
        <v>0.16321759259259258</v>
      </c>
      <c r="I78" s="13">
        <f>F78-INDEX($F$5:$F$91,MATCH(D78,$D$5:$D$91,0))</f>
        <v>0</v>
      </c>
    </row>
    <row r="79" spans="1:9" ht="15" customHeight="1">
      <c r="A79" s="12">
        <v>75</v>
      </c>
      <c r="B79" s="29" t="s">
        <v>200</v>
      </c>
      <c r="C79" s="29" t="s">
        <v>201</v>
      </c>
      <c r="D79" s="29" t="s">
        <v>59</v>
      </c>
      <c r="E79" s="29" t="s">
        <v>139</v>
      </c>
      <c r="F79" s="30">
        <v>0.33577546296296296</v>
      </c>
      <c r="G79" s="12" t="str">
        <f t="shared" si="10"/>
        <v>7.22/km</v>
      </c>
      <c r="H79" s="13">
        <f t="shared" si="11"/>
        <v>0.16407407407407407</v>
      </c>
      <c r="I79" s="13">
        <f>F79-INDEX($F$5:$F$91,MATCH(D79,$D$5:$D$91,0))</f>
        <v>0.08865740740740741</v>
      </c>
    </row>
    <row r="80" spans="1:9" ht="15" customHeight="1">
      <c r="A80" s="12">
        <v>76</v>
      </c>
      <c r="B80" s="29" t="s">
        <v>202</v>
      </c>
      <c r="C80" s="29" t="s">
        <v>203</v>
      </c>
      <c r="D80" s="29" t="s">
        <v>63</v>
      </c>
      <c r="E80" s="29" t="s">
        <v>119</v>
      </c>
      <c r="F80" s="30">
        <v>0.34262731481481484</v>
      </c>
      <c r="G80" s="12" t="str">
        <f t="shared" si="10"/>
        <v>7.31/km</v>
      </c>
      <c r="H80" s="13">
        <f t="shared" si="11"/>
        <v>0.17092592592592595</v>
      </c>
      <c r="I80" s="13">
        <f>F80-INDEX($F$5:$F$91,MATCH(D80,$D$5:$D$91,0))</f>
        <v>0.09207175925925926</v>
      </c>
    </row>
    <row r="81" spans="1:9" ht="15" customHeight="1">
      <c r="A81" s="12">
        <v>77</v>
      </c>
      <c r="B81" s="29" t="s">
        <v>204</v>
      </c>
      <c r="C81" s="29" t="s">
        <v>205</v>
      </c>
      <c r="D81" s="29" t="s">
        <v>107</v>
      </c>
      <c r="E81" s="29" t="s">
        <v>206</v>
      </c>
      <c r="F81" s="30">
        <v>0.34437500000000004</v>
      </c>
      <c r="G81" s="12" t="str">
        <f t="shared" si="10"/>
        <v>7.33/km</v>
      </c>
      <c r="H81" s="13">
        <f t="shared" si="11"/>
        <v>0.17267361111111115</v>
      </c>
      <c r="I81" s="13">
        <f>F81-INDEX($F$5:$F$91,MATCH(D81,$D$5:$D$91,0))</f>
        <v>0.07054398148148155</v>
      </c>
    </row>
    <row r="82" spans="1:9" ht="15" customHeight="1">
      <c r="A82" s="12">
        <v>78</v>
      </c>
      <c r="B82" s="29" t="s">
        <v>207</v>
      </c>
      <c r="C82" s="29" t="s">
        <v>208</v>
      </c>
      <c r="D82" s="29" t="s">
        <v>59</v>
      </c>
      <c r="E82" s="29" t="s">
        <v>206</v>
      </c>
      <c r="F82" s="30">
        <v>0.3443865740740741</v>
      </c>
      <c r="G82" s="12" t="str">
        <f t="shared" si="10"/>
        <v>7.33/km</v>
      </c>
      <c r="H82" s="13">
        <f t="shared" si="11"/>
        <v>0.1726851851851852</v>
      </c>
      <c r="I82" s="13">
        <f>F82-INDEX($F$5:$F$91,MATCH(D82,$D$5:$D$91,0))</f>
        <v>0.09726851851851853</v>
      </c>
    </row>
    <row r="83" spans="1:9" ht="15" customHeight="1">
      <c r="A83" s="12">
        <v>79</v>
      </c>
      <c r="B83" s="29" t="s">
        <v>209</v>
      </c>
      <c r="C83" s="29" t="s">
        <v>210</v>
      </c>
      <c r="D83" s="29" t="s">
        <v>31</v>
      </c>
      <c r="E83" s="29" t="s">
        <v>211</v>
      </c>
      <c r="F83" s="30">
        <v>0.3451041666666667</v>
      </c>
      <c r="G83" s="12" t="str">
        <f t="shared" si="10"/>
        <v>7.34/km</v>
      </c>
      <c r="H83" s="13">
        <f t="shared" si="11"/>
        <v>0.17340277777777782</v>
      </c>
      <c r="I83" s="13">
        <f>F83-INDEX($F$5:$F$91,MATCH(D83,$D$5:$D$91,0))</f>
        <v>0.13065972222222227</v>
      </c>
    </row>
    <row r="84" spans="1:9" ht="15" customHeight="1">
      <c r="A84" s="12">
        <v>80</v>
      </c>
      <c r="B84" s="29" t="s">
        <v>212</v>
      </c>
      <c r="C84" s="29" t="s">
        <v>213</v>
      </c>
      <c r="D84" s="29" t="s">
        <v>107</v>
      </c>
      <c r="E84" s="29" t="s">
        <v>211</v>
      </c>
      <c r="F84" s="30">
        <v>0.34511574074074075</v>
      </c>
      <c r="G84" s="12" t="str">
        <f t="shared" si="10"/>
        <v>7.34/km</v>
      </c>
      <c r="H84" s="13">
        <f t="shared" si="11"/>
        <v>0.17341435185185186</v>
      </c>
      <c r="I84" s="13">
        <f>F84-INDEX($F$5:$F$91,MATCH(D84,$D$5:$D$91,0))</f>
        <v>0.07128472222222226</v>
      </c>
    </row>
    <row r="85" spans="1:9" ht="15" customHeight="1">
      <c r="A85" s="12">
        <v>81</v>
      </c>
      <c r="B85" s="29" t="s">
        <v>214</v>
      </c>
      <c r="C85" s="29" t="s">
        <v>215</v>
      </c>
      <c r="D85" s="29" t="s">
        <v>216</v>
      </c>
      <c r="E85" s="29" t="s">
        <v>199</v>
      </c>
      <c r="F85" s="30">
        <v>0.34782407407407406</v>
      </c>
      <c r="G85" s="12" t="str">
        <f t="shared" si="10"/>
        <v>7.37/km</v>
      </c>
      <c r="H85" s="13">
        <f t="shared" si="11"/>
        <v>0.17612268518518517</v>
      </c>
      <c r="I85" s="13">
        <f>F85-INDEX($F$5:$F$91,MATCH(D85,$D$5:$D$91,0))</f>
        <v>0</v>
      </c>
    </row>
    <row r="86" spans="1:9" ht="15" customHeight="1">
      <c r="A86" s="12">
        <v>82</v>
      </c>
      <c r="B86" s="29" t="s">
        <v>217</v>
      </c>
      <c r="C86" s="29" t="s">
        <v>218</v>
      </c>
      <c r="D86" s="29" t="s">
        <v>107</v>
      </c>
      <c r="E86" s="29" t="s">
        <v>165</v>
      </c>
      <c r="F86" s="30">
        <v>0.3493402777777778</v>
      </c>
      <c r="G86" s="12" t="str">
        <f t="shared" si="10"/>
        <v>7.39/km</v>
      </c>
      <c r="H86" s="13">
        <f t="shared" si="11"/>
        <v>0.17763888888888893</v>
      </c>
      <c r="I86" s="13">
        <f>F86-INDEX($F$5:$F$91,MATCH(D86,$D$5:$D$91,0))</f>
        <v>0.07550925925925933</v>
      </c>
    </row>
    <row r="87" spans="1:9" ht="15" customHeight="1">
      <c r="A87" s="12">
        <v>83</v>
      </c>
      <c r="B87" s="29" t="s">
        <v>219</v>
      </c>
      <c r="C87" s="29" t="s">
        <v>220</v>
      </c>
      <c r="D87" s="29" t="s">
        <v>216</v>
      </c>
      <c r="E87" s="29" t="s">
        <v>221</v>
      </c>
      <c r="F87" s="30">
        <v>0.3496412037037037</v>
      </c>
      <c r="G87" s="12" t="str">
        <f t="shared" si="10"/>
        <v>7.40/km</v>
      </c>
      <c r="H87" s="13">
        <f t="shared" si="11"/>
        <v>0.17793981481481483</v>
      </c>
      <c r="I87" s="13">
        <f>F87-INDEX($F$5:$F$91,MATCH(D87,$D$5:$D$91,0))</f>
        <v>0.0018171296296296546</v>
      </c>
    </row>
    <row r="88" spans="1:9" ht="15" customHeight="1">
      <c r="A88" s="12">
        <v>84</v>
      </c>
      <c r="B88" s="29" t="s">
        <v>222</v>
      </c>
      <c r="C88" s="29" t="s">
        <v>180</v>
      </c>
      <c r="D88" s="29" t="s">
        <v>147</v>
      </c>
      <c r="E88" s="29" t="s">
        <v>67</v>
      </c>
      <c r="F88" s="30">
        <v>0.35024305555555557</v>
      </c>
      <c r="G88" s="12" t="str">
        <f t="shared" si="10"/>
        <v>7.41/km</v>
      </c>
      <c r="H88" s="13">
        <f t="shared" si="11"/>
        <v>0.17854166666666668</v>
      </c>
      <c r="I88" s="13">
        <f>F88-INDEX($F$5:$F$91,MATCH(D88,$D$5:$D$91,0))</f>
        <v>0.058900462962962974</v>
      </c>
    </row>
    <row r="89" spans="1:9" ht="15" customHeight="1">
      <c r="A89" s="12">
        <v>85</v>
      </c>
      <c r="B89" s="29" t="s">
        <v>223</v>
      </c>
      <c r="C89" s="29" t="s">
        <v>69</v>
      </c>
      <c r="D89" s="29" t="s">
        <v>59</v>
      </c>
      <c r="E89" s="29" t="s">
        <v>224</v>
      </c>
      <c r="F89" s="30">
        <v>0.35024305555555557</v>
      </c>
      <c r="G89" s="12" t="str">
        <f t="shared" si="10"/>
        <v>7.41/km</v>
      </c>
      <c r="H89" s="13">
        <f t="shared" si="11"/>
        <v>0.17854166666666668</v>
      </c>
      <c r="I89" s="13">
        <f>F89-INDEX($F$5:$F$91,MATCH(D89,$D$5:$D$91,0))</f>
        <v>0.10312500000000002</v>
      </c>
    </row>
    <row r="90" spans="1:9" ht="15" customHeight="1">
      <c r="A90" s="12">
        <v>86</v>
      </c>
      <c r="B90" s="29" t="s">
        <v>225</v>
      </c>
      <c r="C90" s="29" t="s">
        <v>26</v>
      </c>
      <c r="D90" s="29" t="s">
        <v>31</v>
      </c>
      <c r="E90" s="29" t="s">
        <v>44</v>
      </c>
      <c r="F90" s="30">
        <v>0.3592592592592592</v>
      </c>
      <c r="G90" s="12" t="str">
        <f t="shared" si="10"/>
        <v>7.52/km</v>
      </c>
      <c r="H90" s="13">
        <f t="shared" si="11"/>
        <v>0.18755787037037033</v>
      </c>
      <c r="I90" s="13">
        <f>F90-INDEX($F$5:$F$91,MATCH(D90,$D$5:$D$91,0))</f>
        <v>0.14481481481481479</v>
      </c>
    </row>
    <row r="91" spans="1:9" ht="15" customHeight="1">
      <c r="A91" s="19">
        <v>87</v>
      </c>
      <c r="B91" s="31" t="s">
        <v>226</v>
      </c>
      <c r="C91" s="31" t="s">
        <v>227</v>
      </c>
      <c r="D91" s="31" t="s">
        <v>49</v>
      </c>
      <c r="E91" s="31" t="s">
        <v>228</v>
      </c>
      <c r="F91" s="32">
        <v>0.3625</v>
      </c>
      <c r="G91" s="19" t="str">
        <f t="shared" si="10"/>
        <v>7.57/km</v>
      </c>
      <c r="H91" s="20">
        <f t="shared" si="11"/>
        <v>0.1907986111111111</v>
      </c>
      <c r="I91" s="20">
        <f>F91-INDEX($F$5:$F$91,MATCH(D91,$D$5:$D$91,0))</f>
        <v>0.12291666666666665</v>
      </c>
    </row>
  </sheetData>
  <sheetProtection/>
  <autoFilter ref="A4:I91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Scorrendo con il Liri</v>
      </c>
      <c r="B1" s="47"/>
      <c r="C1" s="48"/>
    </row>
    <row r="2" spans="1:3" ht="24" customHeight="1">
      <c r="A2" s="44" t="str">
        <f>Individuale!A2</f>
        <v>2ª edizione</v>
      </c>
      <c r="B2" s="44"/>
      <c r="C2" s="44"/>
    </row>
    <row r="3" spans="1:3" ht="24" customHeight="1">
      <c r="A3" s="49" t="str">
        <f>Individuale!A3</f>
        <v>Cappadocia (AQ) Italia - Domenica 11/09/2016</v>
      </c>
      <c r="B3" s="49"/>
      <c r="C3" s="4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35</v>
      </c>
      <c r="C5" s="39">
        <v>7</v>
      </c>
    </row>
    <row r="6" spans="1:3" ht="15" customHeight="1">
      <c r="A6" s="21">
        <v>2</v>
      </c>
      <c r="B6" s="22" t="s">
        <v>44</v>
      </c>
      <c r="C6" s="40">
        <v>5</v>
      </c>
    </row>
    <row r="7" spans="1:3" ht="15" customHeight="1">
      <c r="A7" s="21">
        <v>3</v>
      </c>
      <c r="B7" s="22" t="s">
        <v>52</v>
      </c>
      <c r="C7" s="40">
        <v>3</v>
      </c>
    </row>
    <row r="8" spans="1:3" ht="15" customHeight="1">
      <c r="A8" s="21">
        <v>4</v>
      </c>
      <c r="B8" s="22" t="s">
        <v>101</v>
      </c>
      <c r="C8" s="40">
        <v>3</v>
      </c>
    </row>
    <row r="9" spans="1:3" ht="15" customHeight="1">
      <c r="A9" s="21">
        <v>5</v>
      </c>
      <c r="B9" s="22" t="s">
        <v>104</v>
      </c>
      <c r="C9" s="40">
        <v>3</v>
      </c>
    </row>
    <row r="10" spans="1:3" ht="15" customHeight="1">
      <c r="A10" s="21">
        <v>6</v>
      </c>
      <c r="B10" s="22" t="s">
        <v>79</v>
      </c>
      <c r="C10" s="40">
        <v>3</v>
      </c>
    </row>
    <row r="11" spans="1:3" ht="15" customHeight="1">
      <c r="A11" s="21">
        <v>7</v>
      </c>
      <c r="B11" s="22" t="s">
        <v>64</v>
      </c>
      <c r="C11" s="40">
        <v>3</v>
      </c>
    </row>
    <row r="12" spans="1:3" ht="15" customHeight="1">
      <c r="A12" s="21">
        <v>8</v>
      </c>
      <c r="B12" s="22" t="s">
        <v>116</v>
      </c>
      <c r="C12" s="40">
        <v>3</v>
      </c>
    </row>
    <row r="13" spans="1:3" ht="15" customHeight="1">
      <c r="A13" s="21">
        <v>9</v>
      </c>
      <c r="B13" s="22" t="s">
        <v>91</v>
      </c>
      <c r="C13" s="40">
        <v>3</v>
      </c>
    </row>
    <row r="14" spans="1:3" ht="15" customHeight="1">
      <c r="A14" s="37">
        <v>10</v>
      </c>
      <c r="B14" s="38" t="s">
        <v>233</v>
      </c>
      <c r="C14" s="41">
        <v>2</v>
      </c>
    </row>
    <row r="15" spans="1:3" ht="15" customHeight="1">
      <c r="A15" s="21">
        <v>11</v>
      </c>
      <c r="B15" s="22" t="s">
        <v>119</v>
      </c>
      <c r="C15" s="40">
        <v>2</v>
      </c>
    </row>
    <row r="16" spans="1:3" ht="15" customHeight="1">
      <c r="A16" s="21">
        <v>12</v>
      </c>
      <c r="B16" s="22" t="s">
        <v>211</v>
      </c>
      <c r="C16" s="40">
        <v>2</v>
      </c>
    </row>
    <row r="17" spans="1:3" ht="15" customHeight="1">
      <c r="A17" s="21">
        <v>13</v>
      </c>
      <c r="B17" s="22" t="s">
        <v>98</v>
      </c>
      <c r="C17" s="40">
        <v>2</v>
      </c>
    </row>
    <row r="18" spans="1:3" ht="15" customHeight="1">
      <c r="A18" s="21">
        <v>14</v>
      </c>
      <c r="B18" s="22" t="s">
        <v>85</v>
      </c>
      <c r="C18" s="40">
        <v>2</v>
      </c>
    </row>
    <row r="19" spans="1:3" ht="15" customHeight="1">
      <c r="A19" s="21">
        <v>15</v>
      </c>
      <c r="B19" s="22" t="s">
        <v>67</v>
      </c>
      <c r="C19" s="40">
        <v>2</v>
      </c>
    </row>
    <row r="20" spans="1:3" ht="15" customHeight="1">
      <c r="A20" s="21">
        <v>16</v>
      </c>
      <c r="B20" s="22" t="s">
        <v>199</v>
      </c>
      <c r="C20" s="40">
        <v>2</v>
      </c>
    </row>
    <row r="21" spans="1:3" ht="15" customHeight="1">
      <c r="A21" s="21">
        <v>17</v>
      </c>
      <c r="B21" s="22" t="s">
        <v>72</v>
      </c>
      <c r="C21" s="40">
        <v>2</v>
      </c>
    </row>
    <row r="22" spans="1:3" ht="15" customHeight="1">
      <c r="A22" s="21">
        <v>18</v>
      </c>
      <c r="B22" s="22" t="s">
        <v>75</v>
      </c>
      <c r="C22" s="40">
        <v>2</v>
      </c>
    </row>
    <row r="23" spans="1:3" ht="15" customHeight="1">
      <c r="A23" s="21">
        <v>19</v>
      </c>
      <c r="B23" s="22" t="s">
        <v>39</v>
      </c>
      <c r="C23" s="40">
        <v>2</v>
      </c>
    </row>
    <row r="24" spans="1:3" ht="15" customHeight="1">
      <c r="A24" s="21">
        <v>20</v>
      </c>
      <c r="B24" s="22" t="s">
        <v>206</v>
      </c>
      <c r="C24" s="40">
        <v>2</v>
      </c>
    </row>
    <row r="25" spans="1:3" ht="15" customHeight="1">
      <c r="A25" s="21">
        <v>21</v>
      </c>
      <c r="B25" s="22" t="s">
        <v>139</v>
      </c>
      <c r="C25" s="40">
        <v>2</v>
      </c>
    </row>
    <row r="26" spans="1:3" ht="15" customHeight="1">
      <c r="A26" s="21">
        <v>22</v>
      </c>
      <c r="B26" s="22" t="s">
        <v>165</v>
      </c>
      <c r="C26" s="40">
        <v>2</v>
      </c>
    </row>
    <row r="27" spans="1:3" ht="15" customHeight="1">
      <c r="A27" s="21">
        <v>23</v>
      </c>
      <c r="B27" s="22" t="s">
        <v>110</v>
      </c>
      <c r="C27" s="40">
        <v>1</v>
      </c>
    </row>
    <row r="28" spans="1:3" ht="15" customHeight="1">
      <c r="A28" s="21">
        <v>24</v>
      </c>
      <c r="B28" s="22" t="s">
        <v>82</v>
      </c>
      <c r="C28" s="40">
        <v>1</v>
      </c>
    </row>
    <row r="29" spans="1:3" ht="15" customHeight="1">
      <c r="A29" s="21">
        <v>25</v>
      </c>
      <c r="B29" s="22" t="s">
        <v>128</v>
      </c>
      <c r="C29" s="40">
        <v>1</v>
      </c>
    </row>
    <row r="30" spans="1:3" ht="15" customHeight="1">
      <c r="A30" s="21">
        <v>26</v>
      </c>
      <c r="B30" s="22" t="s">
        <v>28</v>
      </c>
      <c r="C30" s="40">
        <v>1</v>
      </c>
    </row>
    <row r="31" spans="1:3" ht="15" customHeight="1">
      <c r="A31" s="21">
        <v>27</v>
      </c>
      <c r="B31" s="22" t="s">
        <v>155</v>
      </c>
      <c r="C31" s="40">
        <v>1</v>
      </c>
    </row>
    <row r="32" spans="1:3" ht="15" customHeight="1">
      <c r="A32" s="21">
        <v>28</v>
      </c>
      <c r="B32" s="22" t="s">
        <v>14</v>
      </c>
      <c r="C32" s="40">
        <v>1</v>
      </c>
    </row>
    <row r="33" spans="1:3" ht="15" customHeight="1">
      <c r="A33" s="21">
        <v>29</v>
      </c>
      <c r="B33" s="22" t="s">
        <v>108</v>
      </c>
      <c r="C33" s="40">
        <v>1</v>
      </c>
    </row>
    <row r="34" spans="1:3" ht="15" customHeight="1">
      <c r="A34" s="21">
        <v>30</v>
      </c>
      <c r="B34" s="22" t="s">
        <v>126</v>
      </c>
      <c r="C34" s="40">
        <v>1</v>
      </c>
    </row>
    <row r="35" spans="1:3" ht="15" customHeight="1">
      <c r="A35" s="21">
        <v>31</v>
      </c>
      <c r="B35" s="22" t="s">
        <v>32</v>
      </c>
      <c r="C35" s="40">
        <v>1</v>
      </c>
    </row>
    <row r="36" spans="1:3" ht="15" customHeight="1">
      <c r="A36" s="21">
        <v>32</v>
      </c>
      <c r="B36" s="22" t="s">
        <v>176</v>
      </c>
      <c r="C36" s="40">
        <v>1</v>
      </c>
    </row>
    <row r="37" spans="1:3" ht="15" customHeight="1">
      <c r="A37" s="21">
        <v>33</v>
      </c>
      <c r="B37" s="22" t="s">
        <v>228</v>
      </c>
      <c r="C37" s="40">
        <v>1</v>
      </c>
    </row>
    <row r="38" spans="1:3" ht="15" customHeight="1">
      <c r="A38" s="21">
        <v>34</v>
      </c>
      <c r="B38" s="22" t="s">
        <v>60</v>
      </c>
      <c r="C38" s="40">
        <v>1</v>
      </c>
    </row>
    <row r="39" spans="1:3" ht="15" customHeight="1">
      <c r="A39" s="21">
        <v>35</v>
      </c>
      <c r="B39" s="22" t="s">
        <v>21</v>
      </c>
      <c r="C39" s="40">
        <v>1</v>
      </c>
    </row>
    <row r="40" spans="1:3" ht="15" customHeight="1">
      <c r="A40" s="21">
        <v>36</v>
      </c>
      <c r="B40" s="22" t="s">
        <v>221</v>
      </c>
      <c r="C40" s="40">
        <v>1</v>
      </c>
    </row>
    <row r="41" spans="1:3" ht="15" customHeight="1">
      <c r="A41" s="21">
        <v>37</v>
      </c>
      <c r="B41" s="22" t="s">
        <v>24</v>
      </c>
      <c r="C41" s="40">
        <v>1</v>
      </c>
    </row>
    <row r="42" spans="1:3" ht="15" customHeight="1">
      <c r="A42" s="21">
        <v>38</v>
      </c>
      <c r="B42" s="22" t="s">
        <v>168</v>
      </c>
      <c r="C42" s="40">
        <v>1</v>
      </c>
    </row>
    <row r="43" spans="1:3" ht="15" customHeight="1">
      <c r="A43" s="21">
        <v>39</v>
      </c>
      <c r="B43" s="22" t="s">
        <v>17</v>
      </c>
      <c r="C43" s="40">
        <v>1</v>
      </c>
    </row>
    <row r="44" spans="1:3" ht="15" customHeight="1">
      <c r="A44" s="21">
        <v>40</v>
      </c>
      <c r="B44" s="22" t="s">
        <v>161</v>
      </c>
      <c r="C44" s="40">
        <v>1</v>
      </c>
    </row>
    <row r="45" spans="1:3" ht="15" customHeight="1">
      <c r="A45" s="21">
        <v>41</v>
      </c>
      <c r="B45" s="22" t="s">
        <v>47</v>
      </c>
      <c r="C45" s="40">
        <v>1</v>
      </c>
    </row>
    <row r="46" spans="1:3" ht="15" customHeight="1">
      <c r="A46" s="21">
        <v>42</v>
      </c>
      <c r="B46" s="22" t="s">
        <v>192</v>
      </c>
      <c r="C46" s="40">
        <v>1</v>
      </c>
    </row>
    <row r="47" spans="1:3" ht="15" customHeight="1">
      <c r="A47" s="21">
        <v>43</v>
      </c>
      <c r="B47" s="22" t="s">
        <v>171</v>
      </c>
      <c r="C47" s="40">
        <v>1</v>
      </c>
    </row>
    <row r="48" spans="1:3" ht="15" customHeight="1">
      <c r="A48" s="21">
        <v>44</v>
      </c>
      <c r="B48" s="22" t="s">
        <v>224</v>
      </c>
      <c r="C48" s="40">
        <v>1</v>
      </c>
    </row>
    <row r="49" spans="1:3" ht="15" customHeight="1">
      <c r="A49" s="21">
        <v>45</v>
      </c>
      <c r="B49" s="22" t="s">
        <v>87</v>
      </c>
      <c r="C49" s="40">
        <v>1</v>
      </c>
    </row>
    <row r="50" spans="1:3" ht="15" customHeight="1">
      <c r="A50" s="21">
        <v>46</v>
      </c>
      <c r="B50" s="22" t="s">
        <v>144</v>
      </c>
      <c r="C50" s="40">
        <v>1</v>
      </c>
    </row>
    <row r="51" spans="1:3" ht="15" customHeight="1">
      <c r="A51" s="21">
        <v>47</v>
      </c>
      <c r="B51" s="22" t="s">
        <v>113</v>
      </c>
      <c r="C51" s="40">
        <v>1</v>
      </c>
    </row>
    <row r="52" spans="1:3" ht="15" customHeight="1">
      <c r="A52" s="21">
        <v>48</v>
      </c>
      <c r="B52" s="22" t="s">
        <v>70</v>
      </c>
      <c r="C52" s="40">
        <v>1</v>
      </c>
    </row>
    <row r="53" spans="1:3" ht="15" customHeight="1">
      <c r="A53" s="21">
        <v>49</v>
      </c>
      <c r="B53" s="22" t="s">
        <v>135</v>
      </c>
      <c r="C53" s="40">
        <v>1</v>
      </c>
    </row>
    <row r="54" spans="1:3" ht="15" customHeight="1">
      <c r="A54" s="23">
        <v>50</v>
      </c>
      <c r="B54" s="24" t="s">
        <v>158</v>
      </c>
      <c r="C54" s="42">
        <v>1</v>
      </c>
    </row>
    <row r="55" ht="12.75">
      <c r="C55" s="2">
        <f>SUM(C5:C54)</f>
        <v>87</v>
      </c>
    </row>
  </sheetData>
  <sheetProtection/>
  <autoFilter ref="A4:C5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2016-09-12T20:52:32Z</dcterms:modified>
  <cp:category/>
  <cp:version/>
  <cp:contentType/>
  <cp:contentStatus/>
</cp:coreProperties>
</file>