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'Individuale'!$A$4:$I$81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<sst xmlns="http://schemas.openxmlformats.org/spreadsheetml/2006/main" count="344" uniqueCount="174">
  <si>
    <t>BERNARDINO</t>
  </si>
  <si>
    <t>FELICI</t>
  </si>
  <si>
    <t>ARNALDO</t>
  </si>
  <si>
    <t>SCORDINO</t>
  </si>
  <si>
    <t>ANNAMARIE</t>
  </si>
  <si>
    <t>DANIEL</t>
  </si>
  <si>
    <t>DE SANTIS</t>
  </si>
  <si>
    <t>D'AMORE</t>
  </si>
  <si>
    <t>Iscritti</t>
  </si>
  <si>
    <t>C</t>
  </si>
  <si>
    <t>CRISANTI</t>
  </si>
  <si>
    <t>B</t>
  </si>
  <si>
    <t>TADDEI</t>
  </si>
  <si>
    <t>A</t>
  </si>
  <si>
    <t>D</t>
  </si>
  <si>
    <t>POLISPORTIVA MONTALTO</t>
  </si>
  <si>
    <t>E</t>
  </si>
  <si>
    <t>PEZZATO</t>
  </si>
  <si>
    <t>CAPITONI</t>
  </si>
  <si>
    <t>BOCCIALONI</t>
  </si>
  <si>
    <t>SCOTTI</t>
  </si>
  <si>
    <t>ANNA BABY RUNNER</t>
  </si>
  <si>
    <t>CORIGLIANO</t>
  </si>
  <si>
    <t>TASSELLI</t>
  </si>
  <si>
    <t>BELLITTO</t>
  </si>
  <si>
    <t>M</t>
  </si>
  <si>
    <t>ETTORE</t>
  </si>
  <si>
    <t>F</t>
  </si>
  <si>
    <t>PAGLIACCIA</t>
  </si>
  <si>
    <t>FABIANO</t>
  </si>
  <si>
    <t>CROCICCHIA</t>
  </si>
  <si>
    <t>G</t>
  </si>
  <si>
    <t>ZIRONI</t>
  </si>
  <si>
    <t>CARLO ALBERTO</t>
  </si>
  <si>
    <t>EMORE</t>
  </si>
  <si>
    <t>ZAPPONI</t>
  </si>
  <si>
    <t>SORDINI</t>
  </si>
  <si>
    <t>N</t>
  </si>
  <si>
    <t>CIANTI</t>
  </si>
  <si>
    <t>NANNI</t>
  </si>
  <si>
    <t>UISP VITERBO</t>
  </si>
  <si>
    <t>MEI</t>
  </si>
  <si>
    <t>ALESINI</t>
  </si>
  <si>
    <t>MOSCINI</t>
  </si>
  <si>
    <t>I</t>
  </si>
  <si>
    <t>IVO</t>
  </si>
  <si>
    <t>H</t>
  </si>
  <si>
    <t>FIORENTINI</t>
  </si>
  <si>
    <t>TORRETTA</t>
  </si>
  <si>
    <t>CESARINI</t>
  </si>
  <si>
    <t>BOLSENA FORUM SPORT</t>
  </si>
  <si>
    <t>GHIRO</t>
  </si>
  <si>
    <t>VIGARELLI</t>
  </si>
  <si>
    <t>ATL. MONTEFIASCONE</t>
  </si>
  <si>
    <t>RENZI</t>
  </si>
  <si>
    <t>MARSILIO</t>
  </si>
  <si>
    <t>GLENDA</t>
  </si>
  <si>
    <t>TIRRENO ATLETICA</t>
  </si>
  <si>
    <t>SPIDONI</t>
  </si>
  <si>
    <t>A.S.D. ZONA OLIMPICA TEAM</t>
  </si>
  <si>
    <t>SENSI</t>
  </si>
  <si>
    <t>ATL. TUSCANIA ESTRUSCA</t>
  </si>
  <si>
    <t>PALLOTTINI</t>
  </si>
  <si>
    <t>COLUCCI</t>
  </si>
  <si>
    <t>FRACASSA</t>
  </si>
  <si>
    <t>A.S.D. S.MARINELLA RUNNER</t>
  </si>
  <si>
    <t>MAIETTO</t>
  </si>
  <si>
    <t>ASD G.P. AMICI DELLA PINETA</t>
  </si>
  <si>
    <t>VISMARA</t>
  </si>
  <si>
    <t>G.S. ESERCITO</t>
  </si>
  <si>
    <t>BERTOLO</t>
  </si>
  <si>
    <t>BENELLA</t>
  </si>
  <si>
    <t>CASCIONI</t>
  </si>
  <si>
    <t>BARCHIESI</t>
  </si>
  <si>
    <t>ATL. AM. VELLETRI</t>
  </si>
  <si>
    <t>A.S.D. LIBERI PODISTI</t>
  </si>
  <si>
    <t>TARCISIO</t>
  </si>
  <si>
    <t>LORENZOTTI</t>
  </si>
  <si>
    <t>NELLO</t>
  </si>
  <si>
    <t>CNH NEW HOLLAND</t>
  </si>
  <si>
    <t>NAPPI</t>
  </si>
  <si>
    <t>BERNI</t>
  </si>
  <si>
    <t>O</t>
  </si>
  <si>
    <t>ATL. 90 TARQUINIA</t>
  </si>
  <si>
    <t>DIMITRI</t>
  </si>
  <si>
    <t>DI BERNARDO</t>
  </si>
  <si>
    <t>LEGITTIMO</t>
  </si>
  <si>
    <t>PICCINI</t>
  </si>
  <si>
    <t>CORRADI</t>
  </si>
  <si>
    <t>GERMANO</t>
  </si>
  <si>
    <t>ROMA ROAD RUNNER CLUB</t>
  </si>
  <si>
    <t>MANCINELLI DEGLI ESPOSTI</t>
  </si>
  <si>
    <t>RAMELLA</t>
  </si>
  <si>
    <t>MICHELETTI</t>
  </si>
  <si>
    <t>GUIDA</t>
  </si>
  <si>
    <t>MARIA ONORINA</t>
  </si>
  <si>
    <t>MUZZI</t>
  </si>
  <si>
    <t>MANCIN</t>
  </si>
  <si>
    <t>ORRU'</t>
  </si>
  <si>
    <t>BALZANI</t>
  </si>
  <si>
    <t>PARRI</t>
  </si>
  <si>
    <t>FABIOMARCO</t>
  </si>
  <si>
    <t>BIRITOGNOLO</t>
  </si>
  <si>
    <t>PAPALI</t>
  </si>
  <si>
    <t>LEOCADIO</t>
  </si>
  <si>
    <t>MARCIA</t>
  </si>
  <si>
    <t>ANGARITA</t>
  </si>
  <si>
    <t>LUZ STELLA</t>
  </si>
  <si>
    <t>LAVECCHIA DI TOCCO</t>
  </si>
  <si>
    <t>PAOLONI</t>
  </si>
  <si>
    <t>ZIARIO</t>
  </si>
  <si>
    <t>MAZZA</t>
  </si>
  <si>
    <t>MILVA</t>
  </si>
  <si>
    <t>ROAD RUNNERS CLUB POVIGLIO ASD</t>
  </si>
  <si>
    <t>Corri nella Selva del Lamone</t>
  </si>
  <si>
    <t>1ª edizione</t>
  </si>
  <si>
    <t>Farnese (VT) Italia - Domenica 22/04/2012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</si>
  <si>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</si>
  <si>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</si>
  <si>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</si>
  <si>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</si>
  <si>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</si>
  <si>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</si>
  <si>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</si>
  <si>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</si>
  <si>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</si>
  <si>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</si>
  <si>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</si>
  <si>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</si>
  <si>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PIETRO</t>
  </si>
  <si>
    <t>FABIO</t>
  </si>
  <si>
    <t>CARLO</t>
  </si>
  <si>
    <t>VINCENZO</t>
  </si>
  <si>
    <t>FRANCESCO</t>
  </si>
  <si>
    <t>LUCIANO</t>
  </si>
  <si>
    <t>ROBERTO</t>
  </si>
  <si>
    <t>UMBERTO</t>
  </si>
  <si>
    <t>FRANCO</t>
  </si>
  <si>
    <t>MASSIMO</t>
  </si>
  <si>
    <t>MAURIZIO</t>
  </si>
  <si>
    <t>ANTONINO</t>
  </si>
  <si>
    <t>ATL. TUSCULUM</t>
  </si>
  <si>
    <t>PIERO</t>
  </si>
  <si>
    <t>MASSIMILIANO</t>
  </si>
  <si>
    <t>DANIELE</t>
  </si>
  <si>
    <t>PAOLO</t>
  </si>
  <si>
    <t>LUIGI</t>
  </si>
  <si>
    <t>GIOVANNI</t>
  </si>
  <si>
    <t>ANTONELLA</t>
  </si>
  <si>
    <t>ANTONIO</t>
  </si>
  <si>
    <t>SIMONA</t>
  </si>
  <si>
    <t>INDIVIDUALE</t>
  </si>
  <si>
    <t>SONIA</t>
  </si>
  <si>
    <t>GIORGIO</t>
  </si>
  <si>
    <t>ROSA</t>
  </si>
  <si>
    <t>LAURA</t>
  </si>
  <si>
    <t>FERRI</t>
  </si>
  <si>
    <t>ERCOLANI</t>
  </si>
  <si>
    <t>FILIPPO</t>
  </si>
  <si>
    <t>ATL. DI MARCO SPORT</t>
  </si>
  <si>
    <t>FABBRI</t>
  </si>
  <si>
    <t>EDOARDO</t>
  </si>
  <si>
    <t>PUCCI</t>
  </si>
  <si>
    <t>MARINO</t>
  </si>
  <si>
    <t>BATTAGLINI</t>
  </si>
  <si>
    <t>NAPOLI</t>
  </si>
  <si>
    <t>DAVID</t>
  </si>
  <si>
    <t>MANUELE</t>
  </si>
  <si>
    <t>DOMENICO</t>
  </si>
  <si>
    <t>ANNA</t>
  </si>
  <si>
    <t>ADAMINI</t>
  </si>
  <si>
    <t>MONICA</t>
  </si>
  <si>
    <t>FLAVIANO</t>
  </si>
  <si>
    <t>IVANO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</si>
</sst>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2" t="s">
        <v>114</v>
      </c>
      <c r="B1" s="22"/>
      <c r="C1" s="22"/>
      <c r="D1" s="22"/>
      <c r="E1" s="22"/>
      <c r="F1" s="22"/>
      <c r="G1" s="22"/>
      <c r="H1" s="22"/>
      <c r="I1" s="22"/>
    </row>
    <row r="2" spans="1:9" ht="24" customHeight="1">
      <c r="A2" s="23" t="s">
        <v>115</v>
      </c>
      <c r="B2" s="23"/>
      <c r="C2" s="23"/>
      <c r="D2" s="23"/>
      <c r="E2" s="23"/>
      <c r="F2" s="23"/>
      <c r="G2" s="23"/>
      <c r="H2" s="23"/>
      <c r="I2" s="23"/>
    </row>
    <row r="3" spans="1:9" ht="24" customHeight="1">
      <c r="A3" s="24" t="s">
        <v>116</v>
      </c>
      <c r="B3" s="24"/>
      <c r="C3" s="24"/>
      <c r="D3" s="24"/>
      <c r="E3" s="24"/>
      <c r="F3" s="24"/>
      <c r="G3" s="24"/>
      <c r="H3" s="3" t="s">
        <v>117</v>
      </c>
      <c r="I3" s="4">
        <v>10</v>
      </c>
    </row>
    <row r="4" spans="1:9" ht="37.5" customHeight="1">
      <c r="A4" s="5" t="s">
        <v>118</v>
      </c>
      <c r="B4" s="6" t="s">
        <v>119</v>
      </c>
      <c r="C4" s="7" t="s">
        <v>120</v>
      </c>
      <c r="D4" s="7" t="s">
        <v>121</v>
      </c>
      <c r="E4" s="8" t="s">
        <v>122</v>
      </c>
      <c r="F4" s="7" t="s">
        <v>123</v>
      </c>
      <c r="G4" s="7" t="s">
        <v>124</v>
      </c>
      <c r="H4" s="9" t="s">
        <v>125</v>
      </c>
      <c r="I4" s="9" t="s">
        <v>126</v>
      </c>
    </row>
    <row r="5" spans="1:9" s="12" customFormat="1" ht="15" customHeight="1">
      <c r="A5" s="10">
        <v>1</v>
      </c>
      <c r="B5" s="30" t="s">
        <v>49</v>
      </c>
      <c r="C5" s="30" t="s">
        <v>153</v>
      </c>
      <c r="D5" s="10" t="s">
        <v>11</v>
      </c>
      <c r="E5" s="30" t="s">
        <v>15</v>
      </c>
      <c r="F5" s="27">
        <v>0.024907407407407406</v>
      </c>
      <c r="G5" s="10" t="str">
        <f aca="true" t="shared" si="0" ref="G5:G68">TEXT(INT((HOUR(F5)*3600+MINUTE(F5)*60+SECOND(F5))/$I$3/60),"0")&amp;"."&amp;TEXT(MOD((HOUR(F5)*3600+MINUTE(F5)*60+SECOND(F5))/$I$3,60),"00")&amp;"/km"</f>
        <v>3.35/km</v>
      </c>
      <c r="H5" s="11">
        <f aca="true" t="shared" si="1" ref="H5:H68">F5-$F$5</f>
        <v>0</v>
      </c>
      <c r="I5" s="11">
        <f>F5-INDEX($F$5:$F$36,MATCH(D5,$D$5:$D$36,0))</f>
        <v>0</v>
      </c>
    </row>
    <row r="6" spans="1:9" s="12" customFormat="1" ht="15" customHeight="1">
      <c r="A6" s="13">
        <v>2</v>
      </c>
      <c r="B6" s="31" t="s">
        <v>47</v>
      </c>
      <c r="C6" s="31" t="s">
        <v>144</v>
      </c>
      <c r="D6" s="13" t="s">
        <v>11</v>
      </c>
      <c r="E6" s="31" t="s">
        <v>21</v>
      </c>
      <c r="F6" s="28">
        <v>0.026620370370370374</v>
      </c>
      <c r="G6" s="13" t="str">
        <f t="shared" si="0"/>
        <v>3.50/km</v>
      </c>
      <c r="H6" s="15">
        <f t="shared" si="1"/>
        <v>0.0017129629629629682</v>
      </c>
      <c r="I6" s="15">
        <f>F6-INDEX($F$5:$F$180,MATCH(D6,$D$5:$D$180,0))</f>
        <v>0.0017129629629629682</v>
      </c>
    </row>
    <row r="7" spans="1:9" s="12" customFormat="1" ht="15" customHeight="1">
      <c r="A7" s="13">
        <v>3</v>
      </c>
      <c r="B7" s="31" t="s">
        <v>10</v>
      </c>
      <c r="C7" s="31" t="s">
        <v>128</v>
      </c>
      <c r="D7" s="13" t="s">
        <v>9</v>
      </c>
      <c r="E7" s="31" t="s">
        <v>50</v>
      </c>
      <c r="F7" s="28">
        <v>0.027037037037037037</v>
      </c>
      <c r="G7" s="13" t="str">
        <f t="shared" si="0"/>
        <v>3.54/km</v>
      </c>
      <c r="H7" s="15">
        <f t="shared" si="1"/>
        <v>0.0021296296296296306</v>
      </c>
      <c r="I7" s="15">
        <f>F7-INDEX($F$5:$F$180,MATCH(D7,$D$5:$D$180,0))</f>
        <v>0</v>
      </c>
    </row>
    <row r="8" spans="1:9" s="12" customFormat="1" ht="15" customHeight="1">
      <c r="A8" s="13">
        <v>4</v>
      </c>
      <c r="B8" s="31" t="s">
        <v>51</v>
      </c>
      <c r="C8" s="31" t="s">
        <v>130</v>
      </c>
      <c r="D8" s="13" t="s">
        <v>16</v>
      </c>
      <c r="E8" s="31" t="s">
        <v>15</v>
      </c>
      <c r="F8" s="28">
        <v>0.027395833333333338</v>
      </c>
      <c r="G8" s="13" t="str">
        <f t="shared" si="0"/>
        <v>3.57/km</v>
      </c>
      <c r="H8" s="15">
        <f t="shared" si="1"/>
        <v>0.002488425925925932</v>
      </c>
      <c r="I8" s="15">
        <f>F8-INDEX($F$5:$F$180,MATCH(D8,$D$5:$D$180,0))</f>
        <v>0</v>
      </c>
    </row>
    <row r="9" spans="1:9" s="12" customFormat="1" ht="15" customHeight="1">
      <c r="A9" s="13">
        <v>5</v>
      </c>
      <c r="B9" s="31" t="s">
        <v>12</v>
      </c>
      <c r="C9" s="31" t="s">
        <v>135</v>
      </c>
      <c r="D9" s="13" t="s">
        <v>11</v>
      </c>
      <c r="E9" s="31" t="s">
        <v>159</v>
      </c>
      <c r="F9" s="28">
        <v>0.027604166666666666</v>
      </c>
      <c r="G9" s="13" t="str">
        <f t="shared" si="0"/>
        <v>3.59/km</v>
      </c>
      <c r="H9" s="15">
        <f t="shared" si="1"/>
        <v>0.00269675925925926</v>
      </c>
      <c r="I9" s="15">
        <f>F9-INDEX($F$5:$F$180,MATCH(D9,$D$5:$D$180,0))</f>
        <v>0.00269675925925926</v>
      </c>
    </row>
    <row r="10" spans="1:9" s="12" customFormat="1" ht="15" customHeight="1">
      <c r="A10" s="13">
        <v>6</v>
      </c>
      <c r="B10" s="31" t="s">
        <v>19</v>
      </c>
      <c r="C10" s="31" t="s">
        <v>144</v>
      </c>
      <c r="D10" s="13" t="s">
        <v>13</v>
      </c>
      <c r="E10" s="31" t="s">
        <v>159</v>
      </c>
      <c r="F10" s="28">
        <v>0.027696759259259258</v>
      </c>
      <c r="G10" s="13" t="str">
        <f t="shared" si="0"/>
        <v>3.59/km</v>
      </c>
      <c r="H10" s="15">
        <f t="shared" si="1"/>
        <v>0.002789351851851852</v>
      </c>
      <c r="I10" s="15">
        <f>F10-INDEX($F$5:$F$180,MATCH(D10,$D$5:$D$180,0))</f>
        <v>0</v>
      </c>
    </row>
    <row r="11" spans="1:9" s="12" customFormat="1" ht="15" customHeight="1">
      <c r="A11" s="13">
        <v>7</v>
      </c>
      <c r="B11" s="31" t="s">
        <v>162</v>
      </c>
      <c r="C11" s="31" t="s">
        <v>132</v>
      </c>
      <c r="D11" s="13" t="s">
        <v>31</v>
      </c>
      <c r="E11" s="31" t="s">
        <v>50</v>
      </c>
      <c r="F11" s="28">
        <v>0.02775462962962963</v>
      </c>
      <c r="G11" s="13" t="str">
        <f t="shared" si="0"/>
        <v>3.60/km</v>
      </c>
      <c r="H11" s="15">
        <f t="shared" si="1"/>
        <v>0.002847222222222223</v>
      </c>
      <c r="I11" s="15">
        <f>F11-INDEX($F$5:$F$180,MATCH(D11,$D$5:$D$180,0))</f>
        <v>0</v>
      </c>
    </row>
    <row r="12" spans="1:9" s="12" customFormat="1" ht="15" customHeight="1">
      <c r="A12" s="13">
        <v>8</v>
      </c>
      <c r="B12" s="31" t="s">
        <v>52</v>
      </c>
      <c r="C12" s="31" t="s">
        <v>131</v>
      </c>
      <c r="D12" s="13" t="s">
        <v>9</v>
      </c>
      <c r="E12" s="31" t="s">
        <v>15</v>
      </c>
      <c r="F12" s="28">
        <v>0.028113425925925927</v>
      </c>
      <c r="G12" s="13" t="str">
        <f t="shared" si="0"/>
        <v>4.03/km</v>
      </c>
      <c r="H12" s="15">
        <f t="shared" si="1"/>
        <v>0.0032060185185185212</v>
      </c>
      <c r="I12" s="15">
        <f>F12-INDEX($F$5:$F$180,MATCH(D12,$D$5:$D$180,0))</f>
        <v>0.0010763888888888906</v>
      </c>
    </row>
    <row r="13" spans="1:9" s="12" customFormat="1" ht="15" customHeight="1">
      <c r="A13" s="13">
        <v>9</v>
      </c>
      <c r="B13" s="31" t="s">
        <v>170</v>
      </c>
      <c r="C13" s="31" t="s">
        <v>127</v>
      </c>
      <c r="D13" s="13" t="s">
        <v>16</v>
      </c>
      <c r="E13" s="31" t="s">
        <v>15</v>
      </c>
      <c r="F13" s="28">
        <v>0.028171296296296302</v>
      </c>
      <c r="G13" s="13" t="str">
        <f t="shared" si="0"/>
        <v>4.03/km</v>
      </c>
      <c r="H13" s="15">
        <f t="shared" si="1"/>
        <v>0.003263888888888896</v>
      </c>
      <c r="I13" s="15">
        <f>F13-INDEX($F$5:$F$180,MATCH(D13,$D$5:$D$180,0))</f>
        <v>0.0007754629629629639</v>
      </c>
    </row>
    <row r="14" spans="1:9" s="12" customFormat="1" ht="15" customHeight="1">
      <c r="A14" s="13">
        <v>10</v>
      </c>
      <c r="B14" s="31" t="s">
        <v>17</v>
      </c>
      <c r="C14" s="31" t="s">
        <v>158</v>
      </c>
      <c r="D14" s="13" t="s">
        <v>14</v>
      </c>
      <c r="E14" s="31" t="s">
        <v>53</v>
      </c>
      <c r="F14" s="28">
        <v>0.028252314814814813</v>
      </c>
      <c r="G14" s="13" t="str">
        <f t="shared" si="0"/>
        <v>4.04/km</v>
      </c>
      <c r="H14" s="15">
        <f t="shared" si="1"/>
        <v>0.0033449074074074076</v>
      </c>
      <c r="I14" s="15">
        <f>F14-INDEX($F$5:$F$180,MATCH(D14,$D$5:$D$180,0))</f>
        <v>0</v>
      </c>
    </row>
    <row r="15" spans="1:9" s="12" customFormat="1" ht="15" customHeight="1">
      <c r="A15" s="13">
        <v>11</v>
      </c>
      <c r="B15" s="31" t="s">
        <v>54</v>
      </c>
      <c r="C15" s="31" t="s">
        <v>55</v>
      </c>
      <c r="D15" s="13" t="s">
        <v>11</v>
      </c>
      <c r="E15" s="31" t="s">
        <v>15</v>
      </c>
      <c r="F15" s="28">
        <v>0.02854166666666667</v>
      </c>
      <c r="G15" s="13" t="str">
        <f t="shared" si="0"/>
        <v>4.07/km</v>
      </c>
      <c r="H15" s="15">
        <f t="shared" si="1"/>
        <v>0.003634259259259264</v>
      </c>
      <c r="I15" s="15">
        <f>F15-INDEX($F$5:$F$180,MATCH(D15,$D$5:$D$180,0))</f>
        <v>0.003634259259259264</v>
      </c>
    </row>
    <row r="16" spans="1:9" s="12" customFormat="1" ht="15" customHeight="1">
      <c r="A16" s="13">
        <v>12</v>
      </c>
      <c r="B16" s="31" t="s">
        <v>47</v>
      </c>
      <c r="C16" s="31" t="s">
        <v>56</v>
      </c>
      <c r="D16" s="13" t="s">
        <v>25</v>
      </c>
      <c r="E16" s="31" t="s">
        <v>57</v>
      </c>
      <c r="F16" s="28">
        <v>0.029155092592592594</v>
      </c>
      <c r="G16" s="13" t="str">
        <f t="shared" si="0"/>
        <v>4.12/km</v>
      </c>
      <c r="H16" s="15">
        <f t="shared" si="1"/>
        <v>0.004247685185185188</v>
      </c>
      <c r="I16" s="15">
        <f>F16-INDEX($F$5:$F$180,MATCH(D16,$D$5:$D$180,0))</f>
        <v>0</v>
      </c>
    </row>
    <row r="17" spans="1:9" s="12" customFormat="1" ht="15" customHeight="1">
      <c r="A17" s="13">
        <v>13</v>
      </c>
      <c r="B17" s="31" t="s">
        <v>58</v>
      </c>
      <c r="C17" s="31" t="s">
        <v>167</v>
      </c>
      <c r="D17" s="13" t="s">
        <v>27</v>
      </c>
      <c r="E17" s="31" t="s">
        <v>59</v>
      </c>
      <c r="F17" s="28">
        <v>0.02922453703703704</v>
      </c>
      <c r="G17" s="13" t="str">
        <f t="shared" si="0"/>
        <v>4.13/km</v>
      </c>
      <c r="H17" s="15">
        <f t="shared" si="1"/>
        <v>0.0043171296296296326</v>
      </c>
      <c r="I17" s="15">
        <f>F17-INDEX($F$5:$F$180,MATCH(D17,$D$5:$D$180,0))</f>
        <v>0</v>
      </c>
    </row>
    <row r="18" spans="1:9" s="12" customFormat="1" ht="15" customHeight="1">
      <c r="A18" s="13">
        <v>14</v>
      </c>
      <c r="B18" s="31" t="s">
        <v>60</v>
      </c>
      <c r="C18" s="31" t="s">
        <v>145</v>
      </c>
      <c r="D18" s="13" t="s">
        <v>9</v>
      </c>
      <c r="E18" s="31" t="s">
        <v>61</v>
      </c>
      <c r="F18" s="28">
        <v>0.029270833333333333</v>
      </c>
      <c r="G18" s="13" t="str">
        <f t="shared" si="0"/>
        <v>4.13/km</v>
      </c>
      <c r="H18" s="15">
        <f t="shared" si="1"/>
        <v>0.004363425925925927</v>
      </c>
      <c r="I18" s="15">
        <f>F18-INDEX($F$5:$F$180,MATCH(D18,$D$5:$D$180,0))</f>
        <v>0.0022337962962962962</v>
      </c>
    </row>
    <row r="19" spans="1:9" s="12" customFormat="1" ht="15" customHeight="1">
      <c r="A19" s="13">
        <v>15</v>
      </c>
      <c r="B19" s="31" t="s">
        <v>62</v>
      </c>
      <c r="C19" s="31" t="s">
        <v>146</v>
      </c>
      <c r="D19" s="13" t="s">
        <v>16</v>
      </c>
      <c r="E19" s="31" t="s">
        <v>159</v>
      </c>
      <c r="F19" s="28">
        <v>0.029305555555555557</v>
      </c>
      <c r="G19" s="13" t="str">
        <f t="shared" si="0"/>
        <v>4.13/km</v>
      </c>
      <c r="H19" s="15">
        <f t="shared" si="1"/>
        <v>0.004398148148148151</v>
      </c>
      <c r="I19" s="15">
        <f>F19-INDEX($F$5:$F$180,MATCH(D19,$D$5:$D$180,0))</f>
        <v>0.001909722222222219</v>
      </c>
    </row>
    <row r="20" spans="1:9" s="12" customFormat="1" ht="15" customHeight="1">
      <c r="A20" s="13">
        <v>16</v>
      </c>
      <c r="B20" s="31" t="s">
        <v>63</v>
      </c>
      <c r="C20" s="31" t="s">
        <v>144</v>
      </c>
      <c r="D20" s="13" t="s">
        <v>9</v>
      </c>
      <c r="E20" s="31" t="s">
        <v>15</v>
      </c>
      <c r="F20" s="28">
        <v>0.029328703703703704</v>
      </c>
      <c r="G20" s="13" t="str">
        <f t="shared" si="0"/>
        <v>4.13/km</v>
      </c>
      <c r="H20" s="15">
        <f t="shared" si="1"/>
        <v>0.004421296296296298</v>
      </c>
      <c r="I20" s="15">
        <f>F20-INDEX($F$5:$F$180,MATCH(D20,$D$5:$D$180,0))</f>
        <v>0.0022916666666666675</v>
      </c>
    </row>
    <row r="21" spans="1:9" s="12" customFormat="1" ht="15" customHeight="1">
      <c r="A21" s="13">
        <v>17</v>
      </c>
      <c r="B21" s="31" t="s">
        <v>24</v>
      </c>
      <c r="C21" s="31" t="s">
        <v>148</v>
      </c>
      <c r="D21" s="13" t="s">
        <v>25</v>
      </c>
      <c r="E21" s="31" t="s">
        <v>50</v>
      </c>
      <c r="F21" s="28">
        <v>0.02936342592592592</v>
      </c>
      <c r="G21" s="13" t="str">
        <f t="shared" si="0"/>
        <v>4.14/km</v>
      </c>
      <c r="H21" s="15">
        <f t="shared" si="1"/>
        <v>0.004456018518518515</v>
      </c>
      <c r="I21" s="15">
        <f>F21-INDEX($F$5:$F$180,MATCH(D21,$D$5:$D$180,0))</f>
        <v>0.00020833333333332774</v>
      </c>
    </row>
    <row r="22" spans="1:9" s="12" customFormat="1" ht="15" customHeight="1">
      <c r="A22" s="13">
        <v>18</v>
      </c>
      <c r="B22" s="31" t="s">
        <v>20</v>
      </c>
      <c r="C22" s="31" t="s">
        <v>173</v>
      </c>
      <c r="D22" s="13" t="s">
        <v>27</v>
      </c>
      <c r="E22" s="31" t="s">
        <v>21</v>
      </c>
      <c r="F22" s="28">
        <v>0.02936342592592592</v>
      </c>
      <c r="G22" s="13" t="str">
        <f t="shared" si="0"/>
        <v>4.14/km</v>
      </c>
      <c r="H22" s="15">
        <f t="shared" si="1"/>
        <v>0.004456018518518515</v>
      </c>
      <c r="I22" s="15">
        <f>F22-INDEX($F$5:$F$180,MATCH(D22,$D$5:$D$180,0))</f>
        <v>0.00013888888888888284</v>
      </c>
    </row>
    <row r="23" spans="1:9" s="12" customFormat="1" ht="15" customHeight="1">
      <c r="A23" s="13">
        <v>19</v>
      </c>
      <c r="B23" s="31" t="s">
        <v>23</v>
      </c>
      <c r="C23" s="31" t="s">
        <v>129</v>
      </c>
      <c r="D23" s="13" t="s">
        <v>9</v>
      </c>
      <c r="E23" s="31" t="s">
        <v>50</v>
      </c>
      <c r="F23" s="28">
        <v>0.02960648148148148</v>
      </c>
      <c r="G23" s="13" t="str">
        <f t="shared" si="0"/>
        <v>4.16/km</v>
      </c>
      <c r="H23" s="15">
        <f t="shared" si="1"/>
        <v>0.004699074074074074</v>
      </c>
      <c r="I23" s="15">
        <f>F23-INDEX($F$5:$F$180,MATCH(D23,$D$5:$D$180,0))</f>
        <v>0.0025694444444444436</v>
      </c>
    </row>
    <row r="24" spans="1:9" s="12" customFormat="1" ht="15" customHeight="1">
      <c r="A24" s="13">
        <v>20</v>
      </c>
      <c r="B24" s="31" t="s">
        <v>64</v>
      </c>
      <c r="C24" s="31" t="s">
        <v>128</v>
      </c>
      <c r="D24" s="13" t="s">
        <v>9</v>
      </c>
      <c r="E24" s="31" t="s">
        <v>65</v>
      </c>
      <c r="F24" s="28">
        <v>0.029652777777777778</v>
      </c>
      <c r="G24" s="13" t="str">
        <f t="shared" si="0"/>
        <v>4.16/km</v>
      </c>
      <c r="H24" s="15">
        <f t="shared" si="1"/>
        <v>0.004745370370370372</v>
      </c>
      <c r="I24" s="15">
        <f>F24-INDEX($F$5:$F$180,MATCH(D24,$D$5:$D$180,0))</f>
        <v>0.0026157407407407414</v>
      </c>
    </row>
    <row r="25" spans="1:9" s="12" customFormat="1" ht="15" customHeight="1">
      <c r="A25" s="13">
        <v>21</v>
      </c>
      <c r="B25" s="31" t="s">
        <v>66</v>
      </c>
      <c r="C25" s="31" t="s">
        <v>138</v>
      </c>
      <c r="D25" s="13" t="s">
        <v>27</v>
      </c>
      <c r="E25" s="31" t="s">
        <v>15</v>
      </c>
      <c r="F25" s="28">
        <v>0.0296875</v>
      </c>
      <c r="G25" s="13" t="str">
        <f t="shared" si="0"/>
        <v>4.17/km</v>
      </c>
      <c r="H25" s="15">
        <f t="shared" si="1"/>
        <v>0.004780092592592593</v>
      </c>
      <c r="I25" s="15">
        <f>F25-INDEX($F$5:$F$180,MATCH(D25,$D$5:$D$180,0))</f>
        <v>0.00046296296296296016</v>
      </c>
    </row>
    <row r="26" spans="1:9" s="12" customFormat="1" ht="15" customHeight="1">
      <c r="A26" s="13">
        <v>22</v>
      </c>
      <c r="B26" s="31" t="s">
        <v>22</v>
      </c>
      <c r="C26" s="31" t="s">
        <v>140</v>
      </c>
      <c r="D26" s="13" t="s">
        <v>16</v>
      </c>
      <c r="E26" s="31" t="s">
        <v>67</v>
      </c>
      <c r="F26" s="28">
        <v>0.029849537037037036</v>
      </c>
      <c r="G26" s="13" t="str">
        <f t="shared" si="0"/>
        <v>4.18/km</v>
      </c>
      <c r="H26" s="15">
        <f t="shared" si="1"/>
        <v>0.00494212962962963</v>
      </c>
      <c r="I26" s="15">
        <f>F26-INDEX($F$5:$F$180,MATCH(D26,$D$5:$D$180,0))</f>
        <v>0.0024537037037036975</v>
      </c>
    </row>
    <row r="27" spans="1:9" s="12" customFormat="1" ht="15" customHeight="1">
      <c r="A27" s="13">
        <v>23</v>
      </c>
      <c r="B27" s="31" t="s">
        <v>68</v>
      </c>
      <c r="C27" s="31" t="s">
        <v>149</v>
      </c>
      <c r="D27" s="13" t="s">
        <v>27</v>
      </c>
      <c r="E27" s="31" t="s">
        <v>69</v>
      </c>
      <c r="F27" s="28">
        <v>0.030104166666666668</v>
      </c>
      <c r="G27" s="13" t="str">
        <f t="shared" si="0"/>
        <v>4.20/km</v>
      </c>
      <c r="H27" s="15">
        <f t="shared" si="1"/>
        <v>0.005196759259259262</v>
      </c>
      <c r="I27" s="15">
        <f>F27-INDEX($F$5:$F$180,MATCH(D27,$D$5:$D$180,0))</f>
        <v>0.0008796296296296295</v>
      </c>
    </row>
    <row r="28" spans="1:9" s="16" customFormat="1" ht="15" customHeight="1">
      <c r="A28" s="13">
        <v>24</v>
      </c>
      <c r="B28" s="31" t="s">
        <v>70</v>
      </c>
      <c r="C28" s="31" t="s">
        <v>166</v>
      </c>
      <c r="D28" s="13" t="s">
        <v>16</v>
      </c>
      <c r="E28" s="31" t="s">
        <v>21</v>
      </c>
      <c r="F28" s="28">
        <v>0.030335648148148143</v>
      </c>
      <c r="G28" s="13" t="str">
        <f t="shared" si="0"/>
        <v>4.22/km</v>
      </c>
      <c r="H28" s="15">
        <f t="shared" si="1"/>
        <v>0.005428240740740737</v>
      </c>
      <c r="I28" s="15">
        <f>F28-INDEX($F$5:$F$180,MATCH(D28,$D$5:$D$180,0))</f>
        <v>0.002939814814814805</v>
      </c>
    </row>
    <row r="29" spans="1:9" ht="15" customHeight="1">
      <c r="A29" s="13">
        <v>25</v>
      </c>
      <c r="B29" s="31" t="s">
        <v>156</v>
      </c>
      <c r="C29" s="31" t="s">
        <v>147</v>
      </c>
      <c r="D29" s="13" t="s">
        <v>27</v>
      </c>
      <c r="E29" s="31" t="s">
        <v>159</v>
      </c>
      <c r="F29" s="28">
        <v>0.030659722222222224</v>
      </c>
      <c r="G29" s="13" t="str">
        <f t="shared" si="0"/>
        <v>4.25/km</v>
      </c>
      <c r="H29" s="15">
        <f t="shared" si="1"/>
        <v>0.005752314814814818</v>
      </c>
      <c r="I29" s="15">
        <f>F29-INDEX($F$5:$F$180,MATCH(D29,$D$5:$D$180,0))</f>
        <v>0.0014351851851851852</v>
      </c>
    </row>
    <row r="30" spans="1:9" ht="15" customHeight="1">
      <c r="A30" s="13">
        <v>26</v>
      </c>
      <c r="B30" s="31" t="s">
        <v>71</v>
      </c>
      <c r="C30" s="31" t="s">
        <v>135</v>
      </c>
      <c r="D30" s="13" t="s">
        <v>14</v>
      </c>
      <c r="E30" s="31" t="s">
        <v>15</v>
      </c>
      <c r="F30" s="28">
        <v>0.03068287037037037</v>
      </c>
      <c r="G30" s="13" t="str">
        <f t="shared" si="0"/>
        <v>4.25/km</v>
      </c>
      <c r="H30" s="15">
        <f t="shared" si="1"/>
        <v>0.005775462962962965</v>
      </c>
      <c r="I30" s="15">
        <f>F30-INDEX($F$5:$F$180,MATCH(D30,$D$5:$D$180,0))</f>
        <v>0.0024305555555555573</v>
      </c>
    </row>
    <row r="31" spans="1:9" ht="15" customHeight="1">
      <c r="A31" s="13">
        <v>27</v>
      </c>
      <c r="B31" s="31" t="s">
        <v>72</v>
      </c>
      <c r="C31" s="31" t="s">
        <v>142</v>
      </c>
      <c r="D31" s="13" t="s">
        <v>27</v>
      </c>
      <c r="E31" s="31" t="s">
        <v>65</v>
      </c>
      <c r="F31" s="28">
        <v>0.03071759259259259</v>
      </c>
      <c r="G31" s="13" t="str">
        <f t="shared" si="0"/>
        <v>4.25/km</v>
      </c>
      <c r="H31" s="15">
        <f t="shared" si="1"/>
        <v>0.005810185185185186</v>
      </c>
      <c r="I31" s="15">
        <f>F31-INDEX($F$5:$F$180,MATCH(D31,$D$5:$D$180,0))</f>
        <v>0.001493055555555553</v>
      </c>
    </row>
    <row r="32" spans="1:9" ht="15" customHeight="1">
      <c r="A32" s="13">
        <v>28</v>
      </c>
      <c r="B32" s="31" t="s">
        <v>73</v>
      </c>
      <c r="C32" s="31" t="s">
        <v>5</v>
      </c>
      <c r="D32" s="13" t="s">
        <v>13</v>
      </c>
      <c r="E32" s="31" t="s">
        <v>74</v>
      </c>
      <c r="F32" s="28">
        <v>0.03072916666666667</v>
      </c>
      <c r="G32" s="13" t="str">
        <f t="shared" si="0"/>
        <v>4.26/km</v>
      </c>
      <c r="H32" s="15">
        <f t="shared" si="1"/>
        <v>0.005821759259259263</v>
      </c>
      <c r="I32" s="15">
        <f>F32-INDEX($F$5:$F$180,MATCH(D32,$D$5:$D$180,0))</f>
        <v>0.0030324074074074107</v>
      </c>
    </row>
    <row r="33" spans="1:9" ht="15" customHeight="1">
      <c r="A33" s="13">
        <v>29</v>
      </c>
      <c r="B33" s="31" t="s">
        <v>30</v>
      </c>
      <c r="C33" s="31" t="s">
        <v>146</v>
      </c>
      <c r="D33" s="13" t="s">
        <v>46</v>
      </c>
      <c r="E33" s="31" t="s">
        <v>75</v>
      </c>
      <c r="F33" s="28">
        <v>0.030972222222222224</v>
      </c>
      <c r="G33" s="13" t="str">
        <f t="shared" si="0"/>
        <v>4.28/km</v>
      </c>
      <c r="H33" s="15">
        <f t="shared" si="1"/>
        <v>0.006064814814814818</v>
      </c>
      <c r="I33" s="15">
        <f>F33-INDEX($F$5:$F$180,MATCH(D33,$D$5:$D$180,0))</f>
        <v>0</v>
      </c>
    </row>
    <row r="34" spans="1:9" ht="15" customHeight="1">
      <c r="A34" s="13">
        <v>30</v>
      </c>
      <c r="B34" s="31" t="s">
        <v>160</v>
      </c>
      <c r="C34" s="31" t="s">
        <v>138</v>
      </c>
      <c r="D34" s="13" t="s">
        <v>27</v>
      </c>
      <c r="E34" s="31" t="s">
        <v>53</v>
      </c>
      <c r="F34" s="28">
        <v>0.031053240740740742</v>
      </c>
      <c r="G34" s="13" t="str">
        <f t="shared" si="0"/>
        <v>4.28/km</v>
      </c>
      <c r="H34" s="15">
        <f t="shared" si="1"/>
        <v>0.0061458333333333365</v>
      </c>
      <c r="I34" s="15">
        <f>F34-INDEX($F$5:$F$180,MATCH(D34,$D$5:$D$180,0))</f>
        <v>0.001828703703703704</v>
      </c>
    </row>
    <row r="35" spans="1:9" ht="15" customHeight="1">
      <c r="A35" s="13">
        <v>31</v>
      </c>
      <c r="B35" s="31" t="s">
        <v>6</v>
      </c>
      <c r="C35" s="31" t="s">
        <v>76</v>
      </c>
      <c r="D35" s="13" t="s">
        <v>31</v>
      </c>
      <c r="E35" s="31" t="s">
        <v>159</v>
      </c>
      <c r="F35" s="28">
        <v>0.03125</v>
      </c>
      <c r="G35" s="13" t="str">
        <f t="shared" si="0"/>
        <v>4.30/km</v>
      </c>
      <c r="H35" s="15">
        <f t="shared" si="1"/>
        <v>0.006342592592592594</v>
      </c>
      <c r="I35" s="15">
        <f>F35-INDEX($F$5:$F$180,MATCH(D35,$D$5:$D$180,0))</f>
        <v>0.003495370370370371</v>
      </c>
    </row>
    <row r="36" spans="1:9" ht="15" customHeight="1">
      <c r="A36" s="13">
        <v>32</v>
      </c>
      <c r="B36" s="31" t="s">
        <v>164</v>
      </c>
      <c r="C36" s="31" t="s">
        <v>129</v>
      </c>
      <c r="D36" s="13" t="s">
        <v>27</v>
      </c>
      <c r="E36" s="31" t="s">
        <v>50</v>
      </c>
      <c r="F36" s="28">
        <v>0.0312962962962963</v>
      </c>
      <c r="G36" s="13" t="str">
        <f t="shared" si="0"/>
        <v>4.30/km</v>
      </c>
      <c r="H36" s="15">
        <f t="shared" si="1"/>
        <v>0.006388888888888895</v>
      </c>
      <c r="I36" s="15">
        <f>F36-INDEX($F$5:$F$180,MATCH(D36,$D$5:$D$180,0))</f>
        <v>0.0020717592592592628</v>
      </c>
    </row>
    <row r="37" spans="1:9" ht="15" customHeight="1">
      <c r="A37" s="13">
        <v>33</v>
      </c>
      <c r="B37" s="31" t="s">
        <v>28</v>
      </c>
      <c r="C37" s="31" t="s">
        <v>29</v>
      </c>
      <c r="D37" s="13" t="s">
        <v>11</v>
      </c>
      <c r="E37" s="31" t="s">
        <v>50</v>
      </c>
      <c r="F37" s="28">
        <v>0.03141203703703704</v>
      </c>
      <c r="G37" s="13" t="str">
        <f t="shared" si="0"/>
        <v>4.31/km</v>
      </c>
      <c r="H37" s="15">
        <f t="shared" si="1"/>
        <v>0.006504629629629631</v>
      </c>
      <c r="I37" s="15">
        <f>F37-INDEX($F$5:$F$180,MATCH(D37,$D$5:$D$180,0))</f>
        <v>0.006504629629629631</v>
      </c>
    </row>
    <row r="38" spans="1:9" ht="15" customHeight="1">
      <c r="A38" s="13">
        <v>34</v>
      </c>
      <c r="B38" s="31" t="s">
        <v>77</v>
      </c>
      <c r="C38" s="31" t="s">
        <v>78</v>
      </c>
      <c r="D38" s="13" t="s">
        <v>27</v>
      </c>
      <c r="E38" s="31" t="s">
        <v>21</v>
      </c>
      <c r="F38" s="28">
        <v>0.03152777777777777</v>
      </c>
      <c r="G38" s="13" t="str">
        <f t="shared" si="0"/>
        <v>4.32/km</v>
      </c>
      <c r="H38" s="15">
        <f t="shared" si="1"/>
        <v>0.006620370370370367</v>
      </c>
      <c r="I38" s="15">
        <f>F38-INDEX($F$5:$F$180,MATCH(D38,$D$5:$D$180,0))</f>
        <v>0.002303240740740734</v>
      </c>
    </row>
    <row r="39" spans="1:9" ht="15" customHeight="1">
      <c r="A39" s="13">
        <v>35</v>
      </c>
      <c r="B39" s="31" t="s">
        <v>32</v>
      </c>
      <c r="C39" s="31" t="s">
        <v>33</v>
      </c>
      <c r="D39" s="13" t="s">
        <v>27</v>
      </c>
      <c r="E39" s="31" t="s">
        <v>79</v>
      </c>
      <c r="F39" s="28">
        <v>0.031574074074074074</v>
      </c>
      <c r="G39" s="13" t="str">
        <f t="shared" si="0"/>
        <v>4.33/km</v>
      </c>
      <c r="H39" s="15">
        <f t="shared" si="1"/>
        <v>0.006666666666666668</v>
      </c>
      <c r="I39" s="15">
        <f>F39-INDEX($F$5:$F$180,MATCH(D39,$D$5:$D$180,0))</f>
        <v>0.0023495370370370354</v>
      </c>
    </row>
    <row r="40" spans="1:9" ht="15" customHeight="1">
      <c r="A40" s="13">
        <v>36</v>
      </c>
      <c r="B40" s="31" t="s">
        <v>80</v>
      </c>
      <c r="C40" s="31" t="s">
        <v>136</v>
      </c>
      <c r="D40" s="13" t="s">
        <v>16</v>
      </c>
      <c r="E40" s="31" t="s">
        <v>21</v>
      </c>
      <c r="F40" s="28">
        <v>0.03185185185185185</v>
      </c>
      <c r="G40" s="13" t="str">
        <f t="shared" si="0"/>
        <v>4.35/km</v>
      </c>
      <c r="H40" s="15">
        <f t="shared" si="1"/>
        <v>0.0069444444444444475</v>
      </c>
      <c r="I40" s="15">
        <f>F40-INDEX($F$5:$F$180,MATCH(D40,$D$5:$D$180,0))</f>
        <v>0.004456018518518515</v>
      </c>
    </row>
    <row r="41" spans="1:9" ht="15" customHeight="1">
      <c r="A41" s="13">
        <v>37</v>
      </c>
      <c r="B41" s="31" t="s">
        <v>81</v>
      </c>
      <c r="C41" s="31" t="s">
        <v>154</v>
      </c>
      <c r="D41" s="13" t="s">
        <v>82</v>
      </c>
      <c r="E41" s="31" t="s">
        <v>75</v>
      </c>
      <c r="F41" s="28">
        <v>0.03207175925925926</v>
      </c>
      <c r="G41" s="13" t="str">
        <f t="shared" si="0"/>
        <v>4.37/km</v>
      </c>
      <c r="H41" s="15">
        <f t="shared" si="1"/>
        <v>0.007164351851851852</v>
      </c>
      <c r="I41" s="15">
        <f>F41-INDEX($F$5:$F$180,MATCH(D41,$D$5:$D$180,0))</f>
        <v>0</v>
      </c>
    </row>
    <row r="42" spans="1:9" ht="15" customHeight="1">
      <c r="A42" s="13">
        <v>38</v>
      </c>
      <c r="B42" s="31" t="s">
        <v>157</v>
      </c>
      <c r="C42" s="31" t="s">
        <v>139</v>
      </c>
      <c r="D42" s="13" t="s">
        <v>16</v>
      </c>
      <c r="E42" s="31" t="s">
        <v>50</v>
      </c>
      <c r="F42" s="28">
        <v>0.03208333333333333</v>
      </c>
      <c r="G42" s="13" t="str">
        <f t="shared" si="0"/>
        <v>4.37/km</v>
      </c>
      <c r="H42" s="15">
        <f t="shared" si="1"/>
        <v>0.007175925925925926</v>
      </c>
      <c r="I42" s="15">
        <f>F42-INDEX($F$5:$F$180,MATCH(D42,$D$5:$D$180,0))</f>
        <v>0.004687499999999994</v>
      </c>
    </row>
    <row r="43" spans="1:9" ht="15" customHeight="1">
      <c r="A43" s="13">
        <v>39</v>
      </c>
      <c r="B43" s="31" t="s">
        <v>157</v>
      </c>
      <c r="C43" s="31" t="s">
        <v>135</v>
      </c>
      <c r="D43" s="13" t="s">
        <v>31</v>
      </c>
      <c r="E43" s="31" t="s">
        <v>83</v>
      </c>
      <c r="F43" s="28">
        <v>0.032129629629629626</v>
      </c>
      <c r="G43" s="13" t="str">
        <f t="shared" si="0"/>
        <v>4.38/km</v>
      </c>
      <c r="H43" s="15">
        <f t="shared" si="1"/>
        <v>0.00722222222222222</v>
      </c>
      <c r="I43" s="15">
        <f>F43-INDEX($F$5:$F$180,MATCH(D43,$D$5:$D$180,0))</f>
        <v>0.004374999999999997</v>
      </c>
    </row>
    <row r="44" spans="1:9" ht="15" customHeight="1">
      <c r="A44" s="13">
        <v>40</v>
      </c>
      <c r="B44" s="31" t="s">
        <v>1</v>
      </c>
      <c r="C44" s="31" t="s">
        <v>84</v>
      </c>
      <c r="D44" s="13" t="s">
        <v>11</v>
      </c>
      <c r="E44" s="31" t="s">
        <v>53</v>
      </c>
      <c r="F44" s="28">
        <v>0.03217592592592593</v>
      </c>
      <c r="G44" s="13" t="str">
        <f t="shared" si="0"/>
        <v>4.38/km</v>
      </c>
      <c r="H44" s="15">
        <f t="shared" si="1"/>
        <v>0.007268518518518521</v>
      </c>
      <c r="I44" s="15">
        <f>F44-INDEX($F$5:$F$180,MATCH(D44,$D$5:$D$180,0))</f>
        <v>0.007268518518518521</v>
      </c>
    </row>
    <row r="45" spans="1:9" ht="15" customHeight="1">
      <c r="A45" s="13">
        <v>41</v>
      </c>
      <c r="B45" s="31" t="s">
        <v>35</v>
      </c>
      <c r="C45" s="31" t="s">
        <v>168</v>
      </c>
      <c r="D45" s="13" t="s">
        <v>31</v>
      </c>
      <c r="E45" s="31" t="s">
        <v>15</v>
      </c>
      <c r="F45" s="28">
        <v>0.03222222222222222</v>
      </c>
      <c r="G45" s="13" t="str">
        <f t="shared" si="0"/>
        <v>4.38/km</v>
      </c>
      <c r="H45" s="15">
        <f t="shared" si="1"/>
        <v>0.007314814814814816</v>
      </c>
      <c r="I45" s="15">
        <f>F45-INDEX($F$5:$F$180,MATCH(D45,$D$5:$D$180,0))</f>
        <v>0.0044675925925925924</v>
      </c>
    </row>
    <row r="46" spans="1:9" ht="15" customHeight="1">
      <c r="A46" s="13">
        <v>42</v>
      </c>
      <c r="B46" s="31" t="s">
        <v>85</v>
      </c>
      <c r="C46" s="31" t="s">
        <v>149</v>
      </c>
      <c r="D46" s="13" t="s">
        <v>13</v>
      </c>
      <c r="E46" s="31" t="s">
        <v>83</v>
      </c>
      <c r="F46" s="28">
        <v>0.03228009259259259</v>
      </c>
      <c r="G46" s="13" t="str">
        <f t="shared" si="0"/>
        <v>4.39/km</v>
      </c>
      <c r="H46" s="15">
        <f t="shared" si="1"/>
        <v>0.0073726851851851835</v>
      </c>
      <c r="I46" s="15">
        <f>F46-INDEX($F$5:$F$180,MATCH(D46,$D$5:$D$180,0))</f>
        <v>0.004583333333333332</v>
      </c>
    </row>
    <row r="47" spans="1:9" ht="15" customHeight="1">
      <c r="A47" s="13">
        <v>43</v>
      </c>
      <c r="B47" s="31" t="s">
        <v>19</v>
      </c>
      <c r="C47" s="31" t="s">
        <v>34</v>
      </c>
      <c r="D47" s="13" t="s">
        <v>27</v>
      </c>
      <c r="E47" s="31" t="s">
        <v>159</v>
      </c>
      <c r="F47" s="28">
        <v>0.032337962962962964</v>
      </c>
      <c r="G47" s="13" t="str">
        <f t="shared" si="0"/>
        <v>4.39/km</v>
      </c>
      <c r="H47" s="15">
        <f t="shared" si="1"/>
        <v>0.007430555555555558</v>
      </c>
      <c r="I47" s="15">
        <f>F47-INDEX($F$5:$F$180,MATCH(D47,$D$5:$D$180,0))</f>
        <v>0.0031134259259259257</v>
      </c>
    </row>
    <row r="48" spans="1:9" ht="15" customHeight="1">
      <c r="A48" s="13">
        <v>44</v>
      </c>
      <c r="B48" s="31" t="s">
        <v>36</v>
      </c>
      <c r="C48" s="31" t="s">
        <v>155</v>
      </c>
      <c r="D48" s="13" t="s">
        <v>25</v>
      </c>
      <c r="E48" s="31" t="s">
        <v>50</v>
      </c>
      <c r="F48" s="28">
        <v>0.03246527777777778</v>
      </c>
      <c r="G48" s="13" t="str">
        <f t="shared" si="0"/>
        <v>4.41/km</v>
      </c>
      <c r="H48" s="15">
        <f t="shared" si="1"/>
        <v>0.0075578703703703745</v>
      </c>
      <c r="I48" s="15">
        <f>F48-INDEX($F$5:$F$180,MATCH(D48,$D$5:$D$180,0))</f>
        <v>0.003310185185185187</v>
      </c>
    </row>
    <row r="49" spans="1:9" ht="15" customHeight="1">
      <c r="A49" s="13">
        <v>45</v>
      </c>
      <c r="B49" s="31" t="s">
        <v>86</v>
      </c>
      <c r="C49" s="31" t="s">
        <v>133</v>
      </c>
      <c r="D49" s="13" t="s">
        <v>27</v>
      </c>
      <c r="E49" s="31" t="s">
        <v>159</v>
      </c>
      <c r="F49" s="28">
        <v>0.032581018518518516</v>
      </c>
      <c r="G49" s="13" t="str">
        <f t="shared" si="0"/>
        <v>4.42/km</v>
      </c>
      <c r="H49" s="15">
        <f t="shared" si="1"/>
        <v>0.00767361111111111</v>
      </c>
      <c r="I49" s="15">
        <f>F49-INDEX($F$5:$F$180,MATCH(D49,$D$5:$D$180,0))</f>
        <v>0.0033564814814814777</v>
      </c>
    </row>
    <row r="50" spans="1:9" ht="15" customHeight="1">
      <c r="A50" s="13">
        <v>46</v>
      </c>
      <c r="B50" s="31" t="s">
        <v>87</v>
      </c>
      <c r="C50" s="31" t="s">
        <v>0</v>
      </c>
      <c r="D50" s="13" t="s">
        <v>27</v>
      </c>
      <c r="E50" s="14" t="s">
        <v>151</v>
      </c>
      <c r="F50" s="28">
        <v>0.03262731481481482</v>
      </c>
      <c r="G50" s="13" t="str">
        <f t="shared" si="0"/>
        <v>4.42/km</v>
      </c>
      <c r="H50" s="15">
        <f t="shared" si="1"/>
        <v>0.0077199074074074114</v>
      </c>
      <c r="I50" s="15">
        <f>F50-INDEX($F$5:$F$180,MATCH(D50,$D$5:$D$180,0))</f>
        <v>0.003402777777777779</v>
      </c>
    </row>
    <row r="51" spans="1:9" ht="15" customHeight="1">
      <c r="A51" s="13">
        <v>47</v>
      </c>
      <c r="B51" s="31" t="s">
        <v>88</v>
      </c>
      <c r="C51" s="31" t="s">
        <v>89</v>
      </c>
      <c r="D51" s="13" t="s">
        <v>27</v>
      </c>
      <c r="E51" s="31" t="s">
        <v>90</v>
      </c>
      <c r="F51" s="28">
        <v>0.03277777777777778</v>
      </c>
      <c r="G51" s="13" t="str">
        <f t="shared" si="0"/>
        <v>4.43/km</v>
      </c>
      <c r="H51" s="15">
        <f t="shared" si="1"/>
        <v>0.007870370370370375</v>
      </c>
      <c r="I51" s="15">
        <f>F51-INDEX($F$5:$F$180,MATCH(D51,$D$5:$D$180,0))</f>
        <v>0.0035532407407407422</v>
      </c>
    </row>
    <row r="52" spans="1:9" ht="15" customHeight="1">
      <c r="A52" s="13">
        <v>48</v>
      </c>
      <c r="B52" s="31" t="s">
        <v>91</v>
      </c>
      <c r="C52" s="31" t="s">
        <v>128</v>
      </c>
      <c r="D52" s="13" t="s">
        <v>27</v>
      </c>
      <c r="E52" s="31" t="s">
        <v>15</v>
      </c>
      <c r="F52" s="28">
        <v>0.032858796296296296</v>
      </c>
      <c r="G52" s="13" t="str">
        <f t="shared" si="0"/>
        <v>4.44/km</v>
      </c>
      <c r="H52" s="15">
        <f t="shared" si="1"/>
        <v>0.00795138888888889</v>
      </c>
      <c r="I52" s="15">
        <f>F52-INDEX($F$5:$F$180,MATCH(D52,$D$5:$D$180,0))</f>
        <v>0.0036342592592592572</v>
      </c>
    </row>
    <row r="53" spans="1:9" ht="15" customHeight="1">
      <c r="A53" s="13">
        <v>49</v>
      </c>
      <c r="B53" s="31" t="s">
        <v>92</v>
      </c>
      <c r="C53" s="31" t="s">
        <v>26</v>
      </c>
      <c r="D53" s="13" t="s">
        <v>31</v>
      </c>
      <c r="E53" s="31" t="s">
        <v>75</v>
      </c>
      <c r="F53" s="28">
        <v>0.03290509259259259</v>
      </c>
      <c r="G53" s="13" t="str">
        <f t="shared" si="0"/>
        <v>4.44/km</v>
      </c>
      <c r="H53" s="15">
        <f t="shared" si="1"/>
        <v>0.007997685185185184</v>
      </c>
      <c r="I53" s="15">
        <f>F53-INDEX($F$5:$F$180,MATCH(D53,$D$5:$D$180,0))</f>
        <v>0.005150462962962961</v>
      </c>
    </row>
    <row r="54" spans="1:9" ht="15" customHeight="1">
      <c r="A54" s="13">
        <v>50</v>
      </c>
      <c r="B54" s="31" t="s">
        <v>93</v>
      </c>
      <c r="C54" s="31" t="s">
        <v>145</v>
      </c>
      <c r="D54" s="13" t="s">
        <v>11</v>
      </c>
      <c r="E54" s="31" t="s">
        <v>53</v>
      </c>
      <c r="F54" s="28">
        <v>0.03335648148148148</v>
      </c>
      <c r="G54" s="13" t="str">
        <f t="shared" si="0"/>
        <v>4.48/km</v>
      </c>
      <c r="H54" s="15">
        <f t="shared" si="1"/>
        <v>0.008449074074074074</v>
      </c>
      <c r="I54" s="15">
        <f>F54-INDEX($F$5:$F$180,MATCH(D54,$D$5:$D$180,0))</f>
        <v>0.008449074074074074</v>
      </c>
    </row>
    <row r="55" spans="1:9" ht="15" customHeight="1">
      <c r="A55" s="13">
        <v>51</v>
      </c>
      <c r="B55" s="31" t="s">
        <v>18</v>
      </c>
      <c r="C55" s="31" t="s">
        <v>135</v>
      </c>
      <c r="D55" s="13" t="s">
        <v>27</v>
      </c>
      <c r="E55" s="14" t="s">
        <v>151</v>
      </c>
      <c r="F55" s="28">
        <v>0.03362268518518518</v>
      </c>
      <c r="G55" s="13" t="str">
        <f t="shared" si="0"/>
        <v>4.51/km</v>
      </c>
      <c r="H55" s="15">
        <f t="shared" si="1"/>
        <v>0.008715277777777773</v>
      </c>
      <c r="I55" s="15">
        <f>F55-INDEX($F$5:$F$180,MATCH(D55,$D$5:$D$180,0))</f>
        <v>0.004398148148148141</v>
      </c>
    </row>
    <row r="56" spans="1:9" ht="15" customHeight="1">
      <c r="A56" s="13">
        <v>52</v>
      </c>
      <c r="B56" s="31" t="s">
        <v>39</v>
      </c>
      <c r="C56" s="31" t="s">
        <v>127</v>
      </c>
      <c r="D56" s="13" t="s">
        <v>31</v>
      </c>
      <c r="E56" s="31" t="s">
        <v>40</v>
      </c>
      <c r="F56" s="28">
        <v>0.03375</v>
      </c>
      <c r="G56" s="13" t="str">
        <f t="shared" si="0"/>
        <v>4.52/km</v>
      </c>
      <c r="H56" s="15">
        <f t="shared" si="1"/>
        <v>0.008842592592592596</v>
      </c>
      <c r="I56" s="15">
        <f>F56-INDEX($F$5:$F$180,MATCH(D56,$D$5:$D$180,0))</f>
        <v>0.005995370370370373</v>
      </c>
    </row>
    <row r="57" spans="1:9" ht="15" customHeight="1">
      <c r="A57" s="13">
        <v>53</v>
      </c>
      <c r="B57" s="31" t="s">
        <v>43</v>
      </c>
      <c r="C57" s="31" t="s">
        <v>137</v>
      </c>
      <c r="D57" s="13" t="s">
        <v>16</v>
      </c>
      <c r="E57" s="31" t="s">
        <v>61</v>
      </c>
      <c r="F57" s="28">
        <v>0.033935185185185186</v>
      </c>
      <c r="G57" s="13" t="str">
        <f t="shared" si="0"/>
        <v>4.53/km</v>
      </c>
      <c r="H57" s="15">
        <f t="shared" si="1"/>
        <v>0.00902777777777778</v>
      </c>
      <c r="I57" s="15">
        <f>F57-INDEX($F$5:$F$180,MATCH(D57,$D$5:$D$180,0))</f>
        <v>0.006539351851851848</v>
      </c>
    </row>
    <row r="58" spans="1:9" ht="15" customHeight="1">
      <c r="A58" s="13">
        <v>54</v>
      </c>
      <c r="B58" s="31" t="s">
        <v>94</v>
      </c>
      <c r="C58" s="31" t="s">
        <v>95</v>
      </c>
      <c r="D58" s="13" t="s">
        <v>82</v>
      </c>
      <c r="E58" s="31" t="s">
        <v>21</v>
      </c>
      <c r="F58" s="28">
        <v>0.03412037037037037</v>
      </c>
      <c r="G58" s="13" t="str">
        <f t="shared" si="0"/>
        <v>4.55/km</v>
      </c>
      <c r="H58" s="15">
        <f t="shared" si="1"/>
        <v>0.009212962962962964</v>
      </c>
      <c r="I58" s="15">
        <f>F58-INDEX($F$5:$F$180,MATCH(D58,$D$5:$D$180,0))</f>
        <v>0.002048611111111112</v>
      </c>
    </row>
    <row r="59" spans="1:9" ht="15" customHeight="1">
      <c r="A59" s="13">
        <v>55</v>
      </c>
      <c r="B59" s="31" t="s">
        <v>96</v>
      </c>
      <c r="C59" s="31" t="s">
        <v>147</v>
      </c>
      <c r="D59" s="13" t="s">
        <v>16</v>
      </c>
      <c r="E59" s="31" t="s">
        <v>50</v>
      </c>
      <c r="F59" s="28">
        <v>0.034212962962962966</v>
      </c>
      <c r="G59" s="13" t="str">
        <f t="shared" si="0"/>
        <v>4.56/km</v>
      </c>
      <c r="H59" s="15">
        <f t="shared" si="1"/>
        <v>0.00930555555555556</v>
      </c>
      <c r="I59" s="15">
        <f>F59-INDEX($F$5:$F$180,MATCH(D59,$D$5:$D$180,0))</f>
        <v>0.006817129629629628</v>
      </c>
    </row>
    <row r="60" spans="1:9" ht="15" customHeight="1">
      <c r="A60" s="13">
        <v>56</v>
      </c>
      <c r="B60" s="31" t="s">
        <v>7</v>
      </c>
      <c r="C60" s="31" t="s">
        <v>171</v>
      </c>
      <c r="D60" s="13" t="s">
        <v>25</v>
      </c>
      <c r="E60" s="31" t="s">
        <v>50</v>
      </c>
      <c r="F60" s="28">
        <v>0.03483796296296296</v>
      </c>
      <c r="G60" s="13" t="str">
        <f t="shared" si="0"/>
        <v>5.01/km</v>
      </c>
      <c r="H60" s="15">
        <f t="shared" si="1"/>
        <v>0.009930555555555554</v>
      </c>
      <c r="I60" s="15">
        <f>F60-INDEX($F$5:$F$180,MATCH(D60,$D$5:$D$180,0))</f>
        <v>0.005682870370370366</v>
      </c>
    </row>
    <row r="61" spans="1:9" ht="15" customHeight="1">
      <c r="A61" s="13">
        <v>57</v>
      </c>
      <c r="B61" s="31" t="s">
        <v>97</v>
      </c>
      <c r="C61" s="31" t="s">
        <v>134</v>
      </c>
      <c r="D61" s="13" t="s">
        <v>16</v>
      </c>
      <c r="E61" s="31" t="s">
        <v>65</v>
      </c>
      <c r="F61" s="28">
        <v>0.03484953703703703</v>
      </c>
      <c r="G61" s="13" t="str">
        <f t="shared" si="0"/>
        <v>5.01/km</v>
      </c>
      <c r="H61" s="15">
        <f t="shared" si="1"/>
        <v>0.009942129629629627</v>
      </c>
      <c r="I61" s="15">
        <f>F61-INDEX($F$5:$F$180,MATCH(D61,$D$5:$D$180,0))</f>
        <v>0.007453703703703695</v>
      </c>
    </row>
    <row r="62" spans="1:9" ht="15" customHeight="1">
      <c r="A62" s="13">
        <v>58</v>
      </c>
      <c r="B62" s="31" t="s">
        <v>73</v>
      </c>
      <c r="C62" s="31" t="s">
        <v>45</v>
      </c>
      <c r="D62" s="13" t="s">
        <v>46</v>
      </c>
      <c r="E62" s="31" t="s">
        <v>74</v>
      </c>
      <c r="F62" s="28">
        <v>0.03497685185185185</v>
      </c>
      <c r="G62" s="13" t="str">
        <f t="shared" si="0"/>
        <v>5.02/km</v>
      </c>
      <c r="H62" s="15">
        <f t="shared" si="1"/>
        <v>0.010069444444444443</v>
      </c>
      <c r="I62" s="15">
        <f>F62-INDEX($F$5:$F$180,MATCH(D62,$D$5:$D$180,0))</f>
        <v>0.004004629629629625</v>
      </c>
    </row>
    <row r="63" spans="1:9" ht="15" customHeight="1">
      <c r="A63" s="13">
        <v>59</v>
      </c>
      <c r="B63" s="31" t="s">
        <v>98</v>
      </c>
      <c r="C63" s="31" t="s">
        <v>150</v>
      </c>
      <c r="D63" s="13" t="s">
        <v>25</v>
      </c>
      <c r="E63" s="31" t="s">
        <v>83</v>
      </c>
      <c r="F63" s="28">
        <v>0.035289351851851856</v>
      </c>
      <c r="G63" s="13" t="str">
        <f t="shared" si="0"/>
        <v>5.05/km</v>
      </c>
      <c r="H63" s="15">
        <f t="shared" si="1"/>
        <v>0.01038194444444445</v>
      </c>
      <c r="I63" s="15">
        <f>F63-INDEX($F$5:$F$180,MATCH(D63,$D$5:$D$180,0))</f>
        <v>0.006134259259259263</v>
      </c>
    </row>
    <row r="64" spans="1:9" ht="15" customHeight="1">
      <c r="A64" s="13">
        <v>60</v>
      </c>
      <c r="B64" s="31" t="s">
        <v>163</v>
      </c>
      <c r="C64" s="31" t="s">
        <v>129</v>
      </c>
      <c r="D64" s="13" t="s">
        <v>44</v>
      </c>
      <c r="E64" s="31" t="s">
        <v>83</v>
      </c>
      <c r="F64" s="28">
        <v>0.03539351851851852</v>
      </c>
      <c r="G64" s="13" t="str">
        <f t="shared" si="0"/>
        <v>5.06/km</v>
      </c>
      <c r="H64" s="15">
        <f t="shared" si="1"/>
        <v>0.010486111111111113</v>
      </c>
      <c r="I64" s="15">
        <f>F64-INDEX($F$5:$F$180,MATCH(D64,$D$5:$D$180,0))</f>
        <v>0</v>
      </c>
    </row>
    <row r="65" spans="1:9" ht="15" customHeight="1">
      <c r="A65" s="13">
        <v>61</v>
      </c>
      <c r="B65" s="31" t="s">
        <v>99</v>
      </c>
      <c r="C65" s="31" t="s">
        <v>137</v>
      </c>
      <c r="D65" s="13" t="s">
        <v>46</v>
      </c>
      <c r="E65" s="31" t="s">
        <v>65</v>
      </c>
      <c r="F65" s="28">
        <v>0.03596064814814815</v>
      </c>
      <c r="G65" s="13" t="str">
        <f t="shared" si="0"/>
        <v>5.11/km</v>
      </c>
      <c r="H65" s="15">
        <f t="shared" si="1"/>
        <v>0.011053240740740745</v>
      </c>
      <c r="I65" s="15">
        <f>F65-INDEX($F$5:$F$180,MATCH(D65,$D$5:$D$180,0))</f>
        <v>0.004988425925925927</v>
      </c>
    </row>
    <row r="66" spans="1:9" ht="15" customHeight="1">
      <c r="A66" s="13">
        <v>62</v>
      </c>
      <c r="B66" s="31" t="s">
        <v>42</v>
      </c>
      <c r="C66" s="31" t="s">
        <v>2</v>
      </c>
      <c r="D66" s="13" t="s">
        <v>27</v>
      </c>
      <c r="E66" s="31" t="s">
        <v>50</v>
      </c>
      <c r="F66" s="28">
        <v>0.03622685185185185</v>
      </c>
      <c r="G66" s="13" t="str">
        <f t="shared" si="0"/>
        <v>5.13/km</v>
      </c>
      <c r="H66" s="15">
        <f t="shared" si="1"/>
        <v>0.011319444444444444</v>
      </c>
      <c r="I66" s="15">
        <f>F66-INDEX($F$5:$F$180,MATCH(D66,$D$5:$D$180,0))</f>
        <v>0.007002314814814812</v>
      </c>
    </row>
    <row r="67" spans="1:9" ht="15" customHeight="1">
      <c r="A67" s="13">
        <v>63</v>
      </c>
      <c r="B67" s="31" t="s">
        <v>100</v>
      </c>
      <c r="C67" s="31" t="s">
        <v>161</v>
      </c>
      <c r="D67" s="13" t="s">
        <v>46</v>
      </c>
      <c r="E67" s="31" t="s">
        <v>50</v>
      </c>
      <c r="F67" s="28">
        <v>0.03635416666666667</v>
      </c>
      <c r="G67" s="13" t="str">
        <f t="shared" si="0"/>
        <v>5.14/km</v>
      </c>
      <c r="H67" s="15">
        <f t="shared" si="1"/>
        <v>0.01144675925925926</v>
      </c>
      <c r="I67" s="15">
        <f>F67-INDEX($F$5:$F$180,MATCH(D67,$D$5:$D$180,0))</f>
        <v>0.005381944444444443</v>
      </c>
    </row>
    <row r="68" spans="1:9" ht="15" customHeight="1">
      <c r="A68" s="13">
        <v>64</v>
      </c>
      <c r="B68" s="31" t="s">
        <v>160</v>
      </c>
      <c r="C68" s="31" t="s">
        <v>101</v>
      </c>
      <c r="D68" s="13" t="s">
        <v>27</v>
      </c>
      <c r="E68" s="31" t="s">
        <v>50</v>
      </c>
      <c r="F68" s="28">
        <v>0.03796296296296296</v>
      </c>
      <c r="G68" s="13" t="str">
        <f t="shared" si="0"/>
        <v>5.28/km</v>
      </c>
      <c r="H68" s="15">
        <f t="shared" si="1"/>
        <v>0.013055555555555556</v>
      </c>
      <c r="I68" s="15">
        <f>F68-INDEX($F$5:$F$180,MATCH(D68,$D$5:$D$180,0))</f>
        <v>0.008738425925925924</v>
      </c>
    </row>
    <row r="69" spans="1:9" ht="15" customHeight="1">
      <c r="A69" s="13">
        <v>65</v>
      </c>
      <c r="B69" s="31" t="s">
        <v>102</v>
      </c>
      <c r="C69" s="31" t="s">
        <v>134</v>
      </c>
      <c r="D69" s="13" t="s">
        <v>31</v>
      </c>
      <c r="E69" s="32" t="s">
        <v>151</v>
      </c>
      <c r="F69" s="28">
        <v>0.03824074074074074</v>
      </c>
      <c r="G69" s="13" t="str">
        <f aca="true" t="shared" si="2" ref="G69:G81">TEXT(INT((HOUR(F69)*3600+MINUTE(F69)*60+SECOND(F69))/$I$3/60),"0")&amp;"."&amp;TEXT(MOD((HOUR(F69)*3600+MINUTE(F69)*60+SECOND(F69))/$I$3,60),"00")&amp;"/km"</f>
        <v>5.30/km</v>
      </c>
      <c r="H69" s="15">
        <f aca="true" t="shared" si="3" ref="H69:H81">F69-$F$5</f>
        <v>0.013333333333333336</v>
      </c>
      <c r="I69" s="15">
        <f>F69-INDEX($F$5:$F$180,MATCH(D69,$D$5:$D$180,0))</f>
        <v>0.010486111111111113</v>
      </c>
    </row>
    <row r="70" spans="1:9" ht="15" customHeight="1">
      <c r="A70" s="13">
        <v>66</v>
      </c>
      <c r="B70" s="31" t="s">
        <v>103</v>
      </c>
      <c r="C70" s="31" t="s">
        <v>172</v>
      </c>
      <c r="D70" s="13" t="s">
        <v>27</v>
      </c>
      <c r="E70" s="31" t="s">
        <v>53</v>
      </c>
      <c r="F70" s="28">
        <v>0.03824074074074074</v>
      </c>
      <c r="G70" s="13" t="str">
        <f t="shared" si="2"/>
        <v>5.30/km</v>
      </c>
      <c r="H70" s="15">
        <f t="shared" si="3"/>
        <v>0.013333333333333336</v>
      </c>
      <c r="I70" s="15">
        <f>F70-INDEX($F$5:$F$180,MATCH(D70,$D$5:$D$180,0))</f>
        <v>0.009016203703703703</v>
      </c>
    </row>
    <row r="71" spans="1:9" ht="15" customHeight="1">
      <c r="A71" s="13">
        <v>67</v>
      </c>
      <c r="B71" s="31" t="s">
        <v>104</v>
      </c>
      <c r="C71" s="31" t="s">
        <v>105</v>
      </c>
      <c r="D71" s="13" t="s">
        <v>37</v>
      </c>
      <c r="E71" s="31" t="s">
        <v>15</v>
      </c>
      <c r="F71" s="28">
        <v>0.039502314814814816</v>
      </c>
      <c r="G71" s="13" t="str">
        <f t="shared" si="2"/>
        <v>5.41/km</v>
      </c>
      <c r="H71" s="15">
        <f t="shared" si="3"/>
        <v>0.01459490740740741</v>
      </c>
      <c r="I71" s="15">
        <f>F71-INDEX($F$5:$F$180,MATCH(D71,$D$5:$D$180,0))</f>
        <v>0</v>
      </c>
    </row>
    <row r="72" spans="1:9" ht="15" customHeight="1">
      <c r="A72" s="13">
        <v>68</v>
      </c>
      <c r="B72" s="31" t="s">
        <v>106</v>
      </c>
      <c r="C72" s="31" t="s">
        <v>107</v>
      </c>
      <c r="D72" s="13" t="s">
        <v>37</v>
      </c>
      <c r="E72" s="31" t="s">
        <v>61</v>
      </c>
      <c r="F72" s="28">
        <v>0.03951388888888889</v>
      </c>
      <c r="G72" s="13" t="str">
        <f t="shared" si="2"/>
        <v>5.41/km</v>
      </c>
      <c r="H72" s="15">
        <f t="shared" si="3"/>
        <v>0.014606481481481484</v>
      </c>
      <c r="I72" s="15">
        <f>F72-INDEX($F$5:$F$180,MATCH(D72,$D$5:$D$180,0))</f>
        <v>1.157407407407357E-05</v>
      </c>
    </row>
    <row r="73" spans="1:9" ht="15" customHeight="1">
      <c r="A73" s="13">
        <v>69</v>
      </c>
      <c r="B73" s="31" t="s">
        <v>108</v>
      </c>
      <c r="C73" s="31" t="s">
        <v>133</v>
      </c>
      <c r="D73" s="13" t="s">
        <v>31</v>
      </c>
      <c r="E73" s="31" t="s">
        <v>15</v>
      </c>
      <c r="F73" s="28">
        <v>0.041122685185185186</v>
      </c>
      <c r="G73" s="13" t="str">
        <f t="shared" si="2"/>
        <v>5.55/km</v>
      </c>
      <c r="H73" s="15">
        <f t="shared" si="3"/>
        <v>0.01621527777777778</v>
      </c>
      <c r="I73" s="15">
        <f>F73-INDEX($F$5:$F$180,MATCH(D73,$D$5:$D$180,0))</f>
        <v>0.013368055555555557</v>
      </c>
    </row>
    <row r="74" spans="1:9" ht="15" customHeight="1">
      <c r="A74" s="13">
        <v>70</v>
      </c>
      <c r="B74" s="31" t="s">
        <v>109</v>
      </c>
      <c r="C74" s="31" t="s">
        <v>110</v>
      </c>
      <c r="D74" s="13" t="s">
        <v>46</v>
      </c>
      <c r="E74" s="31" t="s">
        <v>15</v>
      </c>
      <c r="F74" s="28">
        <v>0.04128472222222222</v>
      </c>
      <c r="G74" s="13" t="str">
        <f t="shared" si="2"/>
        <v>5.57/km</v>
      </c>
      <c r="H74" s="15">
        <f t="shared" si="3"/>
        <v>0.016377314814814817</v>
      </c>
      <c r="I74" s="15">
        <f>F74-INDEX($F$5:$F$180,MATCH(D74,$D$5:$D$180,0))</f>
        <v>0.010312499999999999</v>
      </c>
    </row>
    <row r="75" spans="1:9" ht="15" customHeight="1">
      <c r="A75" s="13">
        <v>71</v>
      </c>
      <c r="B75" s="31" t="s">
        <v>165</v>
      </c>
      <c r="C75" s="31" t="s">
        <v>138</v>
      </c>
      <c r="D75" s="13" t="s">
        <v>16</v>
      </c>
      <c r="E75" s="31" t="s">
        <v>61</v>
      </c>
      <c r="F75" s="28">
        <v>0.0416550925925926</v>
      </c>
      <c r="G75" s="13" t="str">
        <f t="shared" si="2"/>
        <v>5.60/km</v>
      </c>
      <c r="H75" s="15">
        <f t="shared" si="3"/>
        <v>0.016747685185185192</v>
      </c>
      <c r="I75" s="15">
        <f>F75-INDEX($F$5:$F$180,MATCH(D75,$D$5:$D$180,0))</f>
        <v>0.01425925925925926</v>
      </c>
    </row>
    <row r="76" spans="1:9" ht="15" customHeight="1">
      <c r="A76" s="13">
        <v>72</v>
      </c>
      <c r="B76" s="31" t="s">
        <v>111</v>
      </c>
      <c r="C76" s="31" t="s">
        <v>112</v>
      </c>
      <c r="D76" s="13" t="s">
        <v>82</v>
      </c>
      <c r="E76" s="31" t="s">
        <v>113</v>
      </c>
      <c r="F76" s="28">
        <v>0.04200231481481481</v>
      </c>
      <c r="G76" s="13" t="str">
        <f t="shared" si="2"/>
        <v>6.03/km</v>
      </c>
      <c r="H76" s="15">
        <f t="shared" si="3"/>
        <v>0.017094907407407406</v>
      </c>
      <c r="I76" s="15">
        <f>F76-INDEX($F$5:$F$180,MATCH(D76,$D$5:$D$180,0))</f>
        <v>0.009930555555555554</v>
      </c>
    </row>
    <row r="77" spans="1:9" ht="15" customHeight="1">
      <c r="A77" s="13">
        <v>73</v>
      </c>
      <c r="B77" s="31" t="s">
        <v>38</v>
      </c>
      <c r="C77" s="31" t="s">
        <v>152</v>
      </c>
      <c r="D77" s="13" t="s">
        <v>37</v>
      </c>
      <c r="E77" s="31" t="s">
        <v>75</v>
      </c>
      <c r="F77" s="28">
        <v>0.04329861111111111</v>
      </c>
      <c r="G77" s="13" t="str">
        <f t="shared" si="2"/>
        <v>6.14/km</v>
      </c>
      <c r="H77" s="15">
        <f t="shared" si="3"/>
        <v>0.0183912037037037</v>
      </c>
      <c r="I77" s="15">
        <f>F77-INDEX($F$5:$F$180,MATCH(D77,$D$5:$D$180,0))</f>
        <v>0.0037962962962962907</v>
      </c>
    </row>
    <row r="78" spans="1:9" ht="15" customHeight="1">
      <c r="A78" s="13">
        <v>74</v>
      </c>
      <c r="B78" s="31" t="s">
        <v>38</v>
      </c>
      <c r="C78" s="31" t="s">
        <v>143</v>
      </c>
      <c r="D78" s="13" t="s">
        <v>16</v>
      </c>
      <c r="E78" s="31" t="s">
        <v>75</v>
      </c>
      <c r="F78" s="28">
        <v>0.043333333333333335</v>
      </c>
      <c r="G78" s="13" t="str">
        <f t="shared" si="2"/>
        <v>6.14/km</v>
      </c>
      <c r="H78" s="15">
        <f t="shared" si="3"/>
        <v>0.01842592592592593</v>
      </c>
      <c r="I78" s="15">
        <f>F78-INDEX($F$5:$F$180,MATCH(D78,$D$5:$D$180,0))</f>
        <v>0.015937499999999997</v>
      </c>
    </row>
    <row r="79" spans="1:9" ht="15" customHeight="1">
      <c r="A79" s="13">
        <v>75</v>
      </c>
      <c r="B79" s="31" t="s">
        <v>48</v>
      </c>
      <c r="C79" s="31" t="s">
        <v>169</v>
      </c>
      <c r="D79" s="13" t="s">
        <v>82</v>
      </c>
      <c r="E79" s="31" t="s">
        <v>21</v>
      </c>
      <c r="F79" s="28">
        <v>0.044409722222222225</v>
      </c>
      <c r="G79" s="13" t="str">
        <f t="shared" si="2"/>
        <v>6.24/km</v>
      </c>
      <c r="H79" s="15">
        <f t="shared" si="3"/>
        <v>0.01950231481481482</v>
      </c>
      <c r="I79" s="15">
        <f>F79-INDEX($F$5:$F$180,MATCH(D79,$D$5:$D$180,0))</f>
        <v>0.012337962962962967</v>
      </c>
    </row>
    <row r="80" spans="1:9" ht="15" customHeight="1">
      <c r="A80" s="13">
        <v>76</v>
      </c>
      <c r="B80" s="31" t="s">
        <v>41</v>
      </c>
      <c r="C80" s="31" t="s">
        <v>142</v>
      </c>
      <c r="D80" s="13" t="s">
        <v>46</v>
      </c>
      <c r="E80" s="31" t="s">
        <v>21</v>
      </c>
      <c r="F80" s="28">
        <v>0.04442129629629629</v>
      </c>
      <c r="G80" s="13" t="str">
        <f t="shared" si="2"/>
        <v>6.24/km</v>
      </c>
      <c r="H80" s="15">
        <f t="shared" si="3"/>
        <v>0.019513888888888886</v>
      </c>
      <c r="I80" s="15">
        <f>F80-INDEX($F$5:$F$180,MATCH(D80,$D$5:$D$180,0))</f>
        <v>0.013449074074074068</v>
      </c>
    </row>
    <row r="81" spans="1:9" ht="15" customHeight="1">
      <c r="A81" s="17">
        <v>77</v>
      </c>
      <c r="B81" s="33" t="s">
        <v>3</v>
      </c>
      <c r="C81" s="33" t="s">
        <v>4</v>
      </c>
      <c r="D81" s="17" t="s">
        <v>82</v>
      </c>
      <c r="E81" s="33" t="s">
        <v>141</v>
      </c>
      <c r="F81" s="29">
        <v>0.047962962962962964</v>
      </c>
      <c r="G81" s="17" t="str">
        <f t="shared" si="2"/>
        <v>6.54/km</v>
      </c>
      <c r="H81" s="18">
        <f t="shared" si="3"/>
        <v>0.02305555555555556</v>
      </c>
      <c r="I81" s="18">
        <f>F81-INDEX($F$5:$F$180,MATCH(D81,$D$5:$D$180,0))</f>
        <v>0.015891203703703706</v>
      </c>
    </row>
  </sheetData>
  <autoFilter ref="A4:I81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pane ySplit="3" topLeftCell="BM4" activePane="bottomLeft" state="frozen"/>
      <selection pane="topLeft" activeCell="A1" sqref="A1"/>
      <selection pane="bottomLeft" activeCell="I12" sqref="I12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5" t="str">
        <f>Individuale!A1</f>
        <v>Corri nella Selva del Lamone</v>
      </c>
      <c r="B1" s="25"/>
      <c r="C1" s="25"/>
    </row>
    <row r="2" spans="1:3" ht="42" customHeight="1">
      <c r="A2" s="26" t="str">
        <f>Individuale!A3&amp;" km. "&amp;Individuale!I3</f>
        <v>Farnese (VT) Italia - Domenica 22/04/2012 km. 10</v>
      </c>
      <c r="B2" s="26"/>
      <c r="C2" s="26"/>
    </row>
    <row r="3" spans="1:3" ht="24.75" customHeight="1">
      <c r="A3" s="19" t="s">
        <v>118</v>
      </c>
      <c r="B3" s="20" t="s">
        <v>122</v>
      </c>
      <c r="C3" s="20" t="s">
        <v>8</v>
      </c>
    </row>
    <row r="4" spans="1:3" ht="15" customHeight="1">
      <c r="A4" s="10">
        <v>1</v>
      </c>
      <c r="B4" s="34" t="s">
        <v>50</v>
      </c>
      <c r="C4" s="37">
        <v>13</v>
      </c>
    </row>
    <row r="5" spans="1:3" ht="15" customHeight="1">
      <c r="A5" s="13">
        <v>2</v>
      </c>
      <c r="B5" s="35" t="s">
        <v>15</v>
      </c>
      <c r="C5" s="38">
        <v>13</v>
      </c>
    </row>
    <row r="6" spans="1:3" ht="15" customHeight="1">
      <c r="A6" s="13">
        <v>3</v>
      </c>
      <c r="B6" s="35" t="s">
        <v>21</v>
      </c>
      <c r="C6" s="38">
        <v>8</v>
      </c>
    </row>
    <row r="7" spans="1:3" ht="15" customHeight="1">
      <c r="A7" s="13">
        <v>4</v>
      </c>
      <c r="B7" s="35" t="s">
        <v>159</v>
      </c>
      <c r="C7" s="38">
        <v>7</v>
      </c>
    </row>
    <row r="8" spans="1:3" ht="15" customHeight="1">
      <c r="A8" s="13">
        <v>5</v>
      </c>
      <c r="B8" s="35" t="s">
        <v>75</v>
      </c>
      <c r="C8" s="38">
        <v>5</v>
      </c>
    </row>
    <row r="9" spans="1:3" ht="15" customHeight="1">
      <c r="A9" s="13">
        <v>6</v>
      </c>
      <c r="B9" s="35" t="s">
        <v>53</v>
      </c>
      <c r="C9" s="38">
        <v>5</v>
      </c>
    </row>
    <row r="10" spans="1:3" ht="15" customHeight="1">
      <c r="A10" s="13">
        <v>7</v>
      </c>
      <c r="B10" s="35" t="s">
        <v>65</v>
      </c>
      <c r="C10" s="38">
        <v>4</v>
      </c>
    </row>
    <row r="11" spans="1:3" ht="15" customHeight="1">
      <c r="A11" s="13">
        <v>8</v>
      </c>
      <c r="B11" s="35" t="s">
        <v>83</v>
      </c>
      <c r="C11" s="38">
        <v>4</v>
      </c>
    </row>
    <row r="12" spans="1:3" ht="15" customHeight="1">
      <c r="A12" s="13">
        <v>9</v>
      </c>
      <c r="B12" s="35" t="s">
        <v>61</v>
      </c>
      <c r="C12" s="38">
        <v>4</v>
      </c>
    </row>
    <row r="13" spans="1:3" ht="15" customHeight="1">
      <c r="A13" s="13">
        <v>10</v>
      </c>
      <c r="B13" s="35" t="s">
        <v>151</v>
      </c>
      <c r="C13" s="38">
        <v>3</v>
      </c>
    </row>
    <row r="14" spans="1:3" ht="15" customHeight="1">
      <c r="A14" s="13">
        <v>11</v>
      </c>
      <c r="B14" s="35" t="s">
        <v>74</v>
      </c>
      <c r="C14" s="38">
        <v>2</v>
      </c>
    </row>
    <row r="15" spans="1:3" ht="15" customHeight="1">
      <c r="A15" s="13">
        <v>12</v>
      </c>
      <c r="B15" s="35" t="s">
        <v>59</v>
      </c>
      <c r="C15" s="38">
        <v>1</v>
      </c>
    </row>
    <row r="16" spans="1:3" ht="15" customHeight="1">
      <c r="A16" s="13">
        <v>13</v>
      </c>
      <c r="B16" s="35" t="s">
        <v>67</v>
      </c>
      <c r="C16" s="38">
        <v>1</v>
      </c>
    </row>
    <row r="17" spans="1:3" ht="15" customHeight="1">
      <c r="A17" s="13">
        <v>14</v>
      </c>
      <c r="B17" s="35" t="s">
        <v>141</v>
      </c>
      <c r="C17" s="38">
        <v>1</v>
      </c>
    </row>
    <row r="18" spans="1:3" ht="15" customHeight="1">
      <c r="A18" s="13">
        <v>15</v>
      </c>
      <c r="B18" s="35" t="s">
        <v>79</v>
      </c>
      <c r="C18" s="38">
        <v>1</v>
      </c>
    </row>
    <row r="19" spans="1:3" ht="15" customHeight="1">
      <c r="A19" s="13">
        <v>16</v>
      </c>
      <c r="B19" s="35" t="s">
        <v>69</v>
      </c>
      <c r="C19" s="38">
        <v>1</v>
      </c>
    </row>
    <row r="20" spans="1:3" ht="15" customHeight="1">
      <c r="A20" s="13">
        <v>17</v>
      </c>
      <c r="B20" s="35" t="s">
        <v>113</v>
      </c>
      <c r="C20" s="38">
        <v>1</v>
      </c>
    </row>
    <row r="21" spans="1:3" ht="15" customHeight="1">
      <c r="A21" s="13">
        <v>18</v>
      </c>
      <c r="B21" s="35" t="s">
        <v>90</v>
      </c>
      <c r="C21" s="38">
        <v>1</v>
      </c>
    </row>
    <row r="22" spans="1:3" ht="15" customHeight="1">
      <c r="A22" s="13">
        <v>19</v>
      </c>
      <c r="B22" s="35" t="s">
        <v>57</v>
      </c>
      <c r="C22" s="38">
        <v>1</v>
      </c>
    </row>
    <row r="23" spans="1:3" ht="15" customHeight="1">
      <c r="A23" s="17">
        <v>20</v>
      </c>
      <c r="B23" s="36" t="s">
        <v>40</v>
      </c>
      <c r="C23" s="39">
        <v>1</v>
      </c>
    </row>
    <row r="24" spans="1:3" ht="12.75">
      <c r="A24" s="21"/>
      <c r="B24" s="21"/>
      <c r="C24" s="21">
        <f>SUM(C4:C23)</f>
        <v>77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2012-04-27T07:32:40Z</dcterms:created>
  <dcterms:modified xsi:type="dcterms:W3CDTF">2012-04-27T07:45:41Z</dcterms:modified>
  <cp:category/>
  <cp:version/>
  <cp:contentType/>
  <cp:contentStatus/>
</cp:coreProperties>
</file>