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externalReferences>
    <externalReference r:id="rId5"/>
  </externalReferences>
  <definedNames>
    <definedName name="_xlnm._FilterDatabase" localSheetId="0" hidden="1">'Individuale'!$A$3:$I$123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<sst xmlns="http://schemas.openxmlformats.org/spreadsheetml/2006/main" count="530" uniqueCount="247">
  <si>
    <t>A</t>
  </si>
  <si>
    <t>B</t>
  </si>
  <si>
    <t>C</t>
  </si>
  <si>
    <t>D</t>
  </si>
  <si>
    <t>Giorgio</t>
  </si>
  <si>
    <t>Tonino</t>
  </si>
  <si>
    <t>Nicola</t>
  </si>
  <si>
    <t>Giordano</t>
  </si>
  <si>
    <t>Sabatini</t>
  </si>
  <si>
    <t>Enzo</t>
  </si>
  <si>
    <t>Podistica Ostia</t>
  </si>
  <si>
    <t>Antonino</t>
  </si>
  <si>
    <t>Letizia</t>
  </si>
  <si>
    <t>Renzo</t>
  </si>
  <si>
    <t>Marhnaqui</t>
  </si>
  <si>
    <t>A.S.D. Fartlek Ostia</t>
  </si>
  <si>
    <t>Calcaterra</t>
  </si>
  <si>
    <t>Qattam</t>
  </si>
  <si>
    <t>Mohammed</t>
  </si>
  <si>
    <t>Sansone</t>
  </si>
  <si>
    <t>Naranzi</t>
  </si>
  <si>
    <t>Coianiz</t>
  </si>
  <si>
    <t>Atletica Pegaso</t>
  </si>
  <si>
    <t>Vanni</t>
  </si>
  <si>
    <t>Orlando</t>
  </si>
  <si>
    <t>Atleticouisp Monterotondo</t>
  </si>
  <si>
    <t>Zarlenga</t>
  </si>
  <si>
    <t>Pizzeria il Podista</t>
  </si>
  <si>
    <t>Maniaci</t>
  </si>
  <si>
    <t>Morlando</t>
  </si>
  <si>
    <t>G.S.D. ESERCITO COMSUP</t>
  </si>
  <si>
    <t>Pentangelo</t>
  </si>
  <si>
    <t>G</t>
  </si>
  <si>
    <t>A.S.D. Runners Ciampino</t>
  </si>
  <si>
    <t>Castellano</t>
  </si>
  <si>
    <t>Dessi</t>
  </si>
  <si>
    <t>Atletica Villa Guglielmi</t>
  </si>
  <si>
    <t>Malafoglia</t>
  </si>
  <si>
    <t>A.S.D. Podistica Eretum</t>
  </si>
  <si>
    <t>Adagio</t>
  </si>
  <si>
    <t>Marathon Club ATAC</t>
  </si>
  <si>
    <t>Fratini</t>
  </si>
  <si>
    <t>G.S. Cat Sport</t>
  </si>
  <si>
    <t>Nulli</t>
  </si>
  <si>
    <t>Macellaro</t>
  </si>
  <si>
    <t>Lazio Running Team</t>
  </si>
  <si>
    <t>Valeriani</t>
  </si>
  <si>
    <t>Piero</t>
  </si>
  <si>
    <t>Farina</t>
  </si>
  <si>
    <t>Petrei</t>
  </si>
  <si>
    <t>Virginia</t>
  </si>
  <si>
    <t>U</t>
  </si>
  <si>
    <t>CUS Tirreno Atletica</t>
  </si>
  <si>
    <t>Stella</t>
  </si>
  <si>
    <t>Giacomo</t>
  </si>
  <si>
    <t>Correale</t>
  </si>
  <si>
    <t>Veronica</t>
  </si>
  <si>
    <t>Lanteri</t>
  </si>
  <si>
    <t>F</t>
  </si>
  <si>
    <t>Falato</t>
  </si>
  <si>
    <t>E</t>
  </si>
  <si>
    <t>Nati</t>
  </si>
  <si>
    <t>Palestrina Running</t>
  </si>
  <si>
    <t>Scacco</t>
  </si>
  <si>
    <t>Rainaldi</t>
  </si>
  <si>
    <t>Riglietti</t>
  </si>
  <si>
    <t>Scorpo</t>
  </si>
  <si>
    <t>Sardo</t>
  </si>
  <si>
    <t>Orazi</t>
  </si>
  <si>
    <t>Acunzo</t>
  </si>
  <si>
    <t>A.S.D. Eni</t>
  </si>
  <si>
    <t>Gusai</t>
  </si>
  <si>
    <t>De Dominicis</t>
  </si>
  <si>
    <t>Giovannini</t>
  </si>
  <si>
    <t>Due Ponti</t>
  </si>
  <si>
    <t>Sebastiano</t>
  </si>
  <si>
    <t>Nardoni</t>
  </si>
  <si>
    <t>Buggini</t>
  </si>
  <si>
    <t>Irene</t>
  </si>
  <si>
    <t>Marro</t>
  </si>
  <si>
    <t>Luca</t>
  </si>
  <si>
    <t>Carletti</t>
  </si>
  <si>
    <t>Di Bella</t>
  </si>
  <si>
    <t>Olimpia Nuova Athletica Nettuno</t>
  </si>
  <si>
    <t>De Vita</t>
  </si>
  <si>
    <t>Claudia</t>
  </si>
  <si>
    <t>Panella</t>
  </si>
  <si>
    <t>FF.GG. G. Simoni</t>
  </si>
  <si>
    <t>D'Ettorre</t>
  </si>
  <si>
    <t>Cruciani</t>
  </si>
  <si>
    <t>Venenzino</t>
  </si>
  <si>
    <t>Podisti Maratona di Roma</t>
  </si>
  <si>
    <t>Toti</t>
  </si>
  <si>
    <t>Fusaro</t>
  </si>
  <si>
    <t>Santangelo</t>
  </si>
  <si>
    <t>Vittorio</t>
  </si>
  <si>
    <t>Vistoso</t>
  </si>
  <si>
    <t>Liang Long Guan</t>
  </si>
  <si>
    <t>Latrofa</t>
  </si>
  <si>
    <t>Battaglini</t>
  </si>
  <si>
    <t>Landi</t>
  </si>
  <si>
    <t>Cannella</t>
  </si>
  <si>
    <t>Sorgi</t>
  </si>
  <si>
    <t>A.S. Atletica Rocca di Papa</t>
  </si>
  <si>
    <t>Peretta</t>
  </si>
  <si>
    <t>Emanuele</t>
  </si>
  <si>
    <t>Gatto</t>
  </si>
  <si>
    <t>Pucillo</t>
  </si>
  <si>
    <t>Cellupica</t>
  </si>
  <si>
    <t>Atletica Tusculum</t>
  </si>
  <si>
    <t>Piccolelli</t>
  </si>
  <si>
    <t>Buzzi</t>
  </si>
  <si>
    <t>Ademo</t>
  </si>
  <si>
    <t>Perugini</t>
  </si>
  <si>
    <t>H</t>
  </si>
  <si>
    <t>Capria</t>
  </si>
  <si>
    <t>Fortini</t>
  </si>
  <si>
    <t>Montanino</t>
  </si>
  <si>
    <t>Boccadori</t>
  </si>
  <si>
    <t>Di Gaspare</t>
  </si>
  <si>
    <t>Capobianco</t>
  </si>
  <si>
    <t>Euplio</t>
  </si>
  <si>
    <t xml:space="preserve">Conti </t>
  </si>
  <si>
    <t>Giuliano</t>
  </si>
  <si>
    <t>De Silvestris</t>
  </si>
  <si>
    <t>G.S. Bancari Romani</t>
  </si>
  <si>
    <t>Rinaldi</t>
  </si>
  <si>
    <t>Matteo</t>
  </si>
  <si>
    <t>A.S.D. IAL</t>
  </si>
  <si>
    <t>A.S.D. Atletica Ostia</t>
  </si>
  <si>
    <t>Terzi</t>
  </si>
  <si>
    <t>Mameli</t>
  </si>
  <si>
    <t>Luciana</t>
  </si>
  <si>
    <t>Moretti</t>
  </si>
  <si>
    <t>Ranalli</t>
  </si>
  <si>
    <t>Vito</t>
  </si>
  <si>
    <t>Amicarelli</t>
  </si>
  <si>
    <t>Valentina</t>
  </si>
  <si>
    <t>Dell'Oste</t>
  </si>
  <si>
    <t>Salvatori</t>
  </si>
  <si>
    <t>Paolessi</t>
  </si>
  <si>
    <t>Paola</t>
  </si>
  <si>
    <t>Cenni</t>
  </si>
  <si>
    <t>Santori</t>
  </si>
  <si>
    <t>Silvia</t>
  </si>
  <si>
    <t>Fioravanti</t>
  </si>
  <si>
    <t>Cecetti</t>
  </si>
  <si>
    <t>Maria Grazia</t>
  </si>
  <si>
    <t>Viola</t>
  </si>
  <si>
    <t>Luciano Antonio</t>
  </si>
  <si>
    <t>Atletica L.A.G.O.S. dei Marsi</t>
  </si>
  <si>
    <t>Margottini</t>
  </si>
  <si>
    <t>Marconi</t>
  </si>
  <si>
    <t>Dastoli</t>
  </si>
  <si>
    <t>Spaziani</t>
  </si>
  <si>
    <t>A.S.D: Trail dei due Laghi</t>
  </si>
  <si>
    <t>Garabello</t>
  </si>
  <si>
    <t>I</t>
  </si>
  <si>
    <t>Libera Atletica</t>
  </si>
  <si>
    <t>Porchedda</t>
  </si>
  <si>
    <t>Ignazio</t>
  </si>
  <si>
    <t>Bevilacqua</t>
  </si>
  <si>
    <t>Mancinelli</t>
  </si>
  <si>
    <t>Loreana</t>
  </si>
  <si>
    <t>xxx</t>
  </si>
  <si>
    <t>xxxx</t>
  </si>
  <si>
    <t>Scatena</t>
  </si>
  <si>
    <t>Sperati</t>
  </si>
  <si>
    <t>Alessio</t>
  </si>
  <si>
    <t>Federici</t>
  </si>
  <si>
    <t>Tommaso</t>
  </si>
  <si>
    <t>Chiaventi</t>
  </si>
  <si>
    <t>Barbara</t>
  </si>
  <si>
    <t>A.S.D. Albatros Roma</t>
  </si>
  <si>
    <t>Cimino</t>
  </si>
  <si>
    <t>Rampini</t>
  </si>
  <si>
    <t>Liboa</t>
  </si>
  <si>
    <t>Gasperini</t>
  </si>
  <si>
    <t>Greco</t>
  </si>
  <si>
    <t>Troisi</t>
  </si>
  <si>
    <t>Raffaele</t>
  </si>
  <si>
    <t xml:space="preserve">Di Nella </t>
  </si>
  <si>
    <t>De Matteis</t>
  </si>
  <si>
    <t>Tiziana</t>
  </si>
  <si>
    <t>Filesi</t>
  </si>
  <si>
    <t>Renzi</t>
  </si>
  <si>
    <t>Dalmazi</t>
  </si>
  <si>
    <t>Individuale</t>
  </si>
  <si>
    <r>
      <t>Corri tra le Cerase</t>
    </r>
    <r>
      <rPr>
        <i/>
        <sz val="18"/>
        <rFont val="Arial"/>
        <family val="2"/>
      </rPr>
      <t xml:space="preserve"> 9ª edizione</t>
    </r>
  </si>
  <si>
    <t>Castelchiodato (RM) Italia - Domenica 02/06/2011</t>
  </si>
  <si>
    <t>A.S.D. Podistica Solidarietà</t>
  </si>
  <si>
    <t>Running Club Futura</t>
  </si>
  <si>
    <t>Maurizio</t>
  </si>
  <si>
    <t>Davide</t>
  </si>
  <si>
    <t>Luigi</t>
  </si>
  <si>
    <t>Michele</t>
  </si>
  <si>
    <t>Uisp Roma</t>
  </si>
  <si>
    <t>Anna</t>
  </si>
  <si>
    <t>Tarik</t>
  </si>
  <si>
    <t>Sergio</t>
  </si>
  <si>
    <t>Massimiliano</t>
  </si>
  <si>
    <t>Mauro</t>
  </si>
  <si>
    <t>Vincenzo</t>
  </si>
  <si>
    <t>Carlo</t>
  </si>
  <si>
    <t>Golvelli</t>
  </si>
  <si>
    <t>Simone</t>
  </si>
  <si>
    <t>Ricci</t>
  </si>
  <si>
    <t>Cesare</t>
  </si>
  <si>
    <t>Mancini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</si>
  <si>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</si>
  <si>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</si>
  <si>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</si>
  <si>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</si>
  <si>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</si>
  <si>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</si>
  <si>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</si>
  <si>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</si>
  <si>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</si>
  <si>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</si>
  <si>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</si>
  <si>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</si>
  <si>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</si>
  <si>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Giuseppe</t>
  </si>
  <si>
    <t>Giovanni</t>
  </si>
  <si>
    <t>Pietro</t>
  </si>
  <si>
    <t>Antonio</t>
  </si>
  <si>
    <t>Tivoli Marathon</t>
  </si>
  <si>
    <t>Fabrizio</t>
  </si>
  <si>
    <t>Mario</t>
  </si>
  <si>
    <t>Francesco</t>
  </si>
  <si>
    <t>Alessandro</t>
  </si>
  <si>
    <t>Stefano</t>
  </si>
  <si>
    <t>Roberto</t>
  </si>
  <si>
    <t>Pasquale</t>
  </si>
  <si>
    <t>Federico</t>
  </si>
  <si>
    <t>Daniele</t>
  </si>
  <si>
    <t>Paolo</t>
  </si>
  <si>
    <t>Andrea</t>
  </si>
  <si>
    <t>Massimo</t>
  </si>
  <si>
    <t>Angelo</t>
  </si>
  <si>
    <t>Loreto</t>
  </si>
  <si>
    <t>Simona</t>
  </si>
  <si>
    <t>Spartaco</t>
  </si>
  <si>
    <t>Rifondazione Podistica</t>
  </si>
  <si>
    <t>Iorio</t>
  </si>
  <si>
    <t>Elio</t>
  </si>
  <si>
    <t>D'Adamo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</si>
</sst>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21" fontId="0" fillId="0" borderId="5" xfId="0" applyNumberFormat="1" applyFont="1" applyFill="1" applyBorder="1" applyAlignment="1" applyProtection="1">
      <alignment horizontal="center" vertical="center"/>
      <protection/>
    </xf>
    <xf numFmtId="21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21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>
      <alignment horizontal="left" vertical="center"/>
    </xf>
    <xf numFmtId="21" fontId="0" fillId="0" borderId="4" xfId="0" applyNumberFormat="1" applyFont="1" applyFill="1" applyBorder="1" applyAlignment="1" applyProtection="1">
      <alignment horizontal="center" vertical="center"/>
      <protection/>
    </xf>
    <xf numFmtId="0" fontId="13" fillId="4" borderId="6" xfId="0" applyNumberFormat="1" applyFont="1" applyFill="1" applyBorder="1" applyAlignment="1" applyProtection="1">
      <alignment horizontal="left" vertical="center"/>
      <protection/>
    </xf>
    <xf numFmtId="21" fontId="13" fillId="4" borderId="6" xfId="0" applyNumberFormat="1" applyFont="1" applyFill="1" applyBorder="1" applyAlignment="1" applyProtection="1">
      <alignment horizontal="center" vertical="center"/>
      <protection/>
    </xf>
    <xf numFmtId="0" fontId="0" fillId="0" borderId="5" xfId="17" applyFont="1" applyFill="1" applyBorder="1" applyAlignment="1">
      <alignment horizontal="center" vertical="center"/>
      <protection/>
    </xf>
    <xf numFmtId="0" fontId="0" fillId="0" borderId="5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horizontal="left"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horizontal="left"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vertical="center"/>
      <protection/>
    </xf>
    <xf numFmtId="0" fontId="0" fillId="0" borderId="4" xfId="17" applyFont="1" applyFill="1" applyBorder="1" applyAlignment="1">
      <alignment horizontal="left" vertical="center"/>
      <protection/>
    </xf>
    <xf numFmtId="0" fontId="0" fillId="0" borderId="4" xfId="17" applyFont="1" applyFill="1" applyBorder="1" applyAlignment="1">
      <alignment horizontal="center" vertical="center"/>
      <protection/>
    </xf>
    <xf numFmtId="0" fontId="0" fillId="0" borderId="4" xfId="17" applyFont="1" applyFill="1" applyBorder="1" applyAlignment="1">
      <alignment vertical="center"/>
      <protection/>
    </xf>
    <xf numFmtId="0" fontId="13" fillId="4" borderId="6" xfId="17" applyFont="1" applyFill="1" applyBorder="1" applyAlignment="1">
      <alignment horizontal="center" vertical="center"/>
      <protection/>
    </xf>
    <xf numFmtId="0" fontId="13" fillId="4" borderId="6" xfId="17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e_Iscritt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castelchiodato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188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189</v>
      </c>
      <c r="B2" s="26"/>
      <c r="C2" s="26"/>
      <c r="D2" s="26"/>
      <c r="E2" s="26"/>
      <c r="F2" s="26"/>
      <c r="G2" s="26"/>
      <c r="H2" s="3" t="s">
        <v>209</v>
      </c>
      <c r="I2" s="4">
        <v>10.45</v>
      </c>
    </row>
    <row r="3" spans="1:9" ht="37.5" customHeight="1">
      <c r="A3" s="5" t="s">
        <v>210</v>
      </c>
      <c r="B3" s="6" t="s">
        <v>211</v>
      </c>
      <c r="C3" s="7" t="s">
        <v>212</v>
      </c>
      <c r="D3" s="7" t="s">
        <v>213</v>
      </c>
      <c r="E3" s="8" t="s">
        <v>214</v>
      </c>
      <c r="F3" s="9" t="s">
        <v>215</v>
      </c>
      <c r="G3" s="9" t="s">
        <v>216</v>
      </c>
      <c r="H3" s="10" t="s">
        <v>217</v>
      </c>
      <c r="I3" s="10" t="s">
        <v>218</v>
      </c>
    </row>
    <row r="4" spans="1:9" s="11" customFormat="1" ht="15" customHeight="1">
      <c r="A4" s="15">
        <v>1</v>
      </c>
      <c r="B4" s="35" t="s">
        <v>198</v>
      </c>
      <c r="C4" s="35" t="s">
        <v>14</v>
      </c>
      <c r="D4" s="47" t="s">
        <v>0</v>
      </c>
      <c r="E4" s="48" t="s">
        <v>15</v>
      </c>
      <c r="F4" s="36">
        <v>0.024479166666666666</v>
      </c>
      <c r="G4" s="15" t="str">
        <f aca="true" t="shared" si="0" ref="G4:G67">TEXT(INT((HOUR(F4)*3600+MINUTE(F4)*60+SECOND(F4))/$I$2/60),"0")&amp;"."&amp;TEXT(MOD((HOUR(F4)*3600+MINUTE(F4)*60+SECOND(F4))/$I$2,60),"00")&amp;"/km"</f>
        <v>3.22/km</v>
      </c>
      <c r="H4" s="19">
        <f aca="true" t="shared" si="1" ref="H4:H31">F4-$F$4</f>
        <v>0</v>
      </c>
      <c r="I4" s="19">
        <f>F4-INDEX($F$4:$F$225,MATCH(D4,$D$4:$D$225,0))</f>
        <v>0</v>
      </c>
    </row>
    <row r="5" spans="1:9" s="11" customFormat="1" ht="15" customHeight="1">
      <c r="A5" s="16">
        <v>2</v>
      </c>
      <c r="B5" s="49" t="s">
        <v>16</v>
      </c>
      <c r="C5" s="49" t="s">
        <v>4</v>
      </c>
      <c r="D5" s="50" t="s">
        <v>1</v>
      </c>
      <c r="E5" s="51" t="s">
        <v>191</v>
      </c>
      <c r="F5" s="37">
        <v>0.024756944444444443</v>
      </c>
      <c r="G5" s="16" t="str">
        <f t="shared" si="0"/>
        <v>3.25/km</v>
      </c>
      <c r="H5" s="20">
        <f t="shared" si="1"/>
        <v>0.0002777777777777761</v>
      </c>
      <c r="I5" s="20">
        <f>F5-INDEX($F$4:$F$225,MATCH(D5,$D$4:$D$225,0))</f>
        <v>0</v>
      </c>
    </row>
    <row r="6" spans="1:9" s="11" customFormat="1" ht="15" customHeight="1">
      <c r="A6" s="16">
        <v>3</v>
      </c>
      <c r="B6" s="38" t="s">
        <v>17</v>
      </c>
      <c r="C6" s="38" t="s">
        <v>18</v>
      </c>
      <c r="D6" s="50" t="s">
        <v>1</v>
      </c>
      <c r="E6" s="51" t="s">
        <v>15</v>
      </c>
      <c r="F6" s="37">
        <v>0.024756944444444443</v>
      </c>
      <c r="G6" s="16" t="str">
        <f t="shared" si="0"/>
        <v>3.25/km</v>
      </c>
      <c r="H6" s="20">
        <f t="shared" si="1"/>
        <v>0.0002777777777777761</v>
      </c>
      <c r="I6" s="20">
        <f>F6-INDEX($F$4:$F$225,MATCH(D6,$D$4:$D$225,0))</f>
        <v>0</v>
      </c>
    </row>
    <row r="7" spans="1:9" s="11" customFormat="1" ht="15" customHeight="1">
      <c r="A7" s="16">
        <v>4</v>
      </c>
      <c r="B7" s="39" t="s">
        <v>19</v>
      </c>
      <c r="C7" s="39" t="s">
        <v>200</v>
      </c>
      <c r="D7" s="50" t="s">
        <v>0</v>
      </c>
      <c r="E7" s="51" t="s">
        <v>191</v>
      </c>
      <c r="F7" s="37">
        <v>0.02515046296296296</v>
      </c>
      <c r="G7" s="16" t="str">
        <f t="shared" si="0"/>
        <v>3.28/km</v>
      </c>
      <c r="H7" s="20">
        <f t="shared" si="1"/>
        <v>0.0006712962962962948</v>
      </c>
      <c r="I7" s="20">
        <f>F7-INDEX($F$4:$F$225,MATCH(D7,$D$4:$D$225,0))</f>
        <v>0.0006712962962962948</v>
      </c>
    </row>
    <row r="8" spans="1:9" s="11" customFormat="1" ht="15" customHeight="1">
      <c r="A8" s="31">
        <v>5</v>
      </c>
      <c r="B8" s="45" t="s">
        <v>208</v>
      </c>
      <c r="C8" s="45" t="s">
        <v>237</v>
      </c>
      <c r="D8" s="58" t="s">
        <v>0</v>
      </c>
      <c r="E8" s="32" t="s">
        <v>190</v>
      </c>
      <c r="F8" s="46">
        <v>0.026238425925925925</v>
      </c>
      <c r="G8" s="31" t="str">
        <f t="shared" si="0"/>
        <v>3.37/km</v>
      </c>
      <c r="H8" s="34">
        <f t="shared" si="1"/>
        <v>0.001759259259259259</v>
      </c>
      <c r="I8" s="34">
        <f>F8-INDEX($F$4:$F$225,MATCH(D8,$D$4:$D$225,0))</f>
        <v>0.001759259259259259</v>
      </c>
    </row>
    <row r="9" spans="1:9" s="11" customFormat="1" ht="15" customHeight="1">
      <c r="A9" s="31">
        <v>6</v>
      </c>
      <c r="B9" s="45" t="s">
        <v>20</v>
      </c>
      <c r="C9" s="45" t="s">
        <v>232</v>
      </c>
      <c r="D9" s="58" t="s">
        <v>1</v>
      </c>
      <c r="E9" s="32" t="s">
        <v>190</v>
      </c>
      <c r="F9" s="46">
        <v>0.02736111111111111</v>
      </c>
      <c r="G9" s="31" t="str">
        <f t="shared" si="0"/>
        <v>3.46/km</v>
      </c>
      <c r="H9" s="34">
        <f t="shared" si="1"/>
        <v>0.002881944444444444</v>
      </c>
      <c r="I9" s="34">
        <f>F9-INDEX($F$4:$F$225,MATCH(D9,$D$4:$D$225,0))</f>
        <v>0.002604166666666668</v>
      </c>
    </row>
    <row r="10" spans="1:9" s="11" customFormat="1" ht="15" customHeight="1">
      <c r="A10" s="16">
        <v>7</v>
      </c>
      <c r="B10" s="38" t="s">
        <v>21</v>
      </c>
      <c r="C10" s="38" t="s">
        <v>230</v>
      </c>
      <c r="D10" s="50" t="s">
        <v>3</v>
      </c>
      <c r="E10" s="51" t="s">
        <v>22</v>
      </c>
      <c r="F10" s="37">
        <v>0.027488425925925927</v>
      </c>
      <c r="G10" s="16" t="str">
        <f t="shared" si="0"/>
        <v>3.47/km</v>
      </c>
      <c r="H10" s="20">
        <f t="shared" si="1"/>
        <v>0.00300925925925926</v>
      </c>
      <c r="I10" s="20">
        <f>F10-INDEX($F$4:$F$225,MATCH(D10,$D$4:$D$225,0))</f>
        <v>0</v>
      </c>
    </row>
    <row r="11" spans="1:9" s="11" customFormat="1" ht="15" customHeight="1">
      <c r="A11" s="16">
        <v>8</v>
      </c>
      <c r="B11" s="38" t="s">
        <v>23</v>
      </c>
      <c r="C11" s="38" t="s">
        <v>24</v>
      </c>
      <c r="D11" s="50" t="s">
        <v>3</v>
      </c>
      <c r="E11" s="51" t="s">
        <v>25</v>
      </c>
      <c r="F11" s="37">
        <v>0.02763888888888889</v>
      </c>
      <c r="G11" s="16" t="str">
        <f t="shared" si="0"/>
        <v>3.49/km</v>
      </c>
      <c r="H11" s="20">
        <f t="shared" si="1"/>
        <v>0.0031597222222222235</v>
      </c>
      <c r="I11" s="20">
        <f>F11-INDEX($F$4:$F$225,MATCH(D11,$D$4:$D$225,0))</f>
        <v>0.00015046296296296335</v>
      </c>
    </row>
    <row r="12" spans="1:9" s="11" customFormat="1" ht="15" customHeight="1">
      <c r="A12" s="16">
        <v>9</v>
      </c>
      <c r="B12" s="38" t="s">
        <v>26</v>
      </c>
      <c r="C12" s="38" t="s">
        <v>224</v>
      </c>
      <c r="D12" s="50" t="s">
        <v>0</v>
      </c>
      <c r="E12" s="51" t="s">
        <v>27</v>
      </c>
      <c r="F12" s="37">
        <v>0.027696759259259258</v>
      </c>
      <c r="G12" s="16" t="str">
        <f t="shared" si="0"/>
        <v>3.49/km</v>
      </c>
      <c r="H12" s="20">
        <f t="shared" si="1"/>
        <v>0.0032175925925925913</v>
      </c>
      <c r="I12" s="20">
        <f>F12-INDEX($F$4:$F$225,MATCH(D12,$D$4:$D$225,0))</f>
        <v>0.0032175925925925913</v>
      </c>
    </row>
    <row r="13" spans="1:9" s="11" customFormat="1" ht="15" customHeight="1">
      <c r="A13" s="16">
        <v>10</v>
      </c>
      <c r="B13" s="38" t="s">
        <v>28</v>
      </c>
      <c r="C13" s="38" t="s">
        <v>202</v>
      </c>
      <c r="D13" s="50" t="s">
        <v>3</v>
      </c>
      <c r="E13" s="51" t="s">
        <v>243</v>
      </c>
      <c r="F13" s="37">
        <v>0.028148148148148148</v>
      </c>
      <c r="G13" s="16" t="str">
        <f t="shared" si="0"/>
        <v>3.53/km</v>
      </c>
      <c r="H13" s="20">
        <f t="shared" si="1"/>
        <v>0.0036689814814814814</v>
      </c>
      <c r="I13" s="20">
        <f>F13-INDEX($F$4:$F$225,MATCH(D13,$D$4:$D$225,0))</f>
        <v>0.0006597222222222213</v>
      </c>
    </row>
    <row r="14" spans="1:9" s="11" customFormat="1" ht="15" customHeight="1">
      <c r="A14" s="16">
        <v>11</v>
      </c>
      <c r="B14" s="40" t="s">
        <v>29</v>
      </c>
      <c r="C14" s="40" t="s">
        <v>237</v>
      </c>
      <c r="D14" s="50" t="s">
        <v>1</v>
      </c>
      <c r="E14" s="51" t="s">
        <v>226</v>
      </c>
      <c r="F14" s="37">
        <v>0.028310185185185185</v>
      </c>
      <c r="G14" s="16" t="str">
        <f t="shared" si="0"/>
        <v>3.54/km</v>
      </c>
      <c r="H14" s="20">
        <f t="shared" si="1"/>
        <v>0.0038310185185185183</v>
      </c>
      <c r="I14" s="20">
        <f>F14-INDEX($F$4:$F$225,MATCH(D14,$D$4:$D$225,0))</f>
        <v>0.0035532407407407422</v>
      </c>
    </row>
    <row r="15" spans="1:9" s="11" customFormat="1" ht="15" customHeight="1">
      <c r="A15" s="16">
        <v>12</v>
      </c>
      <c r="B15" s="38" t="s">
        <v>206</v>
      </c>
      <c r="C15" s="38" t="s">
        <v>220</v>
      </c>
      <c r="D15" s="50" t="s">
        <v>2</v>
      </c>
      <c r="E15" s="51" t="s">
        <v>30</v>
      </c>
      <c r="F15" s="37">
        <v>0.02847222222222222</v>
      </c>
      <c r="G15" s="16" t="str">
        <f t="shared" si="0"/>
        <v>3.55/km</v>
      </c>
      <c r="H15" s="20">
        <f t="shared" si="1"/>
        <v>0.003993055555555555</v>
      </c>
      <c r="I15" s="20">
        <f>F15-INDEX($F$4:$F$225,MATCH(D15,$D$4:$D$225,0))</f>
        <v>0</v>
      </c>
    </row>
    <row r="16" spans="1:9" s="11" customFormat="1" ht="15" customHeight="1">
      <c r="A16" s="16">
        <v>13</v>
      </c>
      <c r="B16" s="49" t="s">
        <v>31</v>
      </c>
      <c r="C16" s="49" t="s">
        <v>228</v>
      </c>
      <c r="D16" s="50" t="s">
        <v>32</v>
      </c>
      <c r="E16" s="51" t="s">
        <v>33</v>
      </c>
      <c r="F16" s="37">
        <v>0.029039351851851854</v>
      </c>
      <c r="G16" s="16" t="str">
        <f t="shared" si="0"/>
        <v>4.00/km</v>
      </c>
      <c r="H16" s="20">
        <f t="shared" si="1"/>
        <v>0.004560185185185188</v>
      </c>
      <c r="I16" s="20">
        <f>F16-INDEX($F$4:$F$225,MATCH(D16,$D$4:$D$225,0))</f>
        <v>0</v>
      </c>
    </row>
    <row r="17" spans="1:9" s="11" customFormat="1" ht="15" customHeight="1">
      <c r="A17" s="16">
        <v>14</v>
      </c>
      <c r="B17" s="38" t="s">
        <v>34</v>
      </c>
      <c r="C17" s="38" t="s">
        <v>238</v>
      </c>
      <c r="D17" s="50" t="s">
        <v>2</v>
      </c>
      <c r="E17" s="51" t="s">
        <v>191</v>
      </c>
      <c r="F17" s="37">
        <v>0.029131944444444446</v>
      </c>
      <c r="G17" s="16" t="str">
        <f t="shared" si="0"/>
        <v>4.01/km</v>
      </c>
      <c r="H17" s="20">
        <f t="shared" si="1"/>
        <v>0.00465277777777778</v>
      </c>
      <c r="I17" s="20">
        <f>F17-INDEX($F$4:$F$225,MATCH(D17,$D$4:$D$225,0))</f>
        <v>0.0006597222222222247</v>
      </c>
    </row>
    <row r="18" spans="1:9" s="11" customFormat="1" ht="15" customHeight="1">
      <c r="A18" s="16">
        <v>15</v>
      </c>
      <c r="B18" s="49" t="s">
        <v>35</v>
      </c>
      <c r="C18" s="49" t="s">
        <v>238</v>
      </c>
      <c r="D18" s="50" t="s">
        <v>2</v>
      </c>
      <c r="E18" s="51" t="s">
        <v>36</v>
      </c>
      <c r="F18" s="37">
        <v>0.029502314814814815</v>
      </c>
      <c r="G18" s="16" t="str">
        <f t="shared" si="0"/>
        <v>4.04/km</v>
      </c>
      <c r="H18" s="20">
        <f t="shared" si="1"/>
        <v>0.005023148148148148</v>
      </c>
      <c r="I18" s="20">
        <f>F18-INDEX($F$4:$F$225,MATCH(D18,$D$4:$D$225,0))</f>
        <v>0.0010300925925925929</v>
      </c>
    </row>
    <row r="19" spans="1:9" s="11" customFormat="1" ht="15" customHeight="1">
      <c r="A19" s="16">
        <v>16</v>
      </c>
      <c r="B19" s="38" t="s">
        <v>37</v>
      </c>
      <c r="C19" s="38" t="s">
        <v>231</v>
      </c>
      <c r="D19" s="50" t="s">
        <v>3</v>
      </c>
      <c r="E19" s="51" t="s">
        <v>38</v>
      </c>
      <c r="F19" s="37">
        <v>0.02953703703703704</v>
      </c>
      <c r="G19" s="16" t="str">
        <f t="shared" si="0"/>
        <v>4.04/km</v>
      </c>
      <c r="H19" s="20">
        <f t="shared" si="1"/>
        <v>0.005057870370370372</v>
      </c>
      <c r="I19" s="20">
        <f>F19-INDEX($F$4:$F$225,MATCH(D19,$D$4:$D$225,0))</f>
        <v>0.002048611111111112</v>
      </c>
    </row>
    <row r="20" spans="1:9" s="11" customFormat="1" ht="15" customHeight="1">
      <c r="A20" s="16">
        <v>17</v>
      </c>
      <c r="B20" s="49" t="s">
        <v>39</v>
      </c>
      <c r="C20" s="49" t="s">
        <v>227</v>
      </c>
      <c r="D20" s="50" t="s">
        <v>1</v>
      </c>
      <c r="E20" s="51" t="s">
        <v>40</v>
      </c>
      <c r="F20" s="37">
        <v>0.030046296296296297</v>
      </c>
      <c r="G20" s="16" t="str">
        <f t="shared" si="0"/>
        <v>4.08/km</v>
      </c>
      <c r="H20" s="20">
        <f t="shared" si="1"/>
        <v>0.00556712962962963</v>
      </c>
      <c r="I20" s="20">
        <f>F20-INDEX($F$4:$F$225,MATCH(D20,$D$4:$D$225,0))</f>
        <v>0.005289351851851854</v>
      </c>
    </row>
    <row r="21" spans="1:9" s="11" customFormat="1" ht="15" customHeight="1">
      <c r="A21" s="16">
        <v>18</v>
      </c>
      <c r="B21" s="49" t="s">
        <v>41</v>
      </c>
      <c r="C21" s="49" t="s">
        <v>236</v>
      </c>
      <c r="D21" s="50" t="s">
        <v>3</v>
      </c>
      <c r="E21" s="51" t="s">
        <v>42</v>
      </c>
      <c r="F21" s="37">
        <v>0.03006944444444444</v>
      </c>
      <c r="G21" s="16" t="str">
        <f t="shared" si="0"/>
        <v>4.09/km</v>
      </c>
      <c r="H21" s="20">
        <f t="shared" si="1"/>
        <v>0.005590277777777774</v>
      </c>
      <c r="I21" s="20">
        <f>F21-INDEX($F$4:$F$225,MATCH(D21,$D$4:$D$225,0))</f>
        <v>0.0025810185185185137</v>
      </c>
    </row>
    <row r="22" spans="1:9" s="11" customFormat="1" ht="15" customHeight="1">
      <c r="A22" s="16">
        <v>19</v>
      </c>
      <c r="B22" s="49" t="s">
        <v>43</v>
      </c>
      <c r="C22" s="49" t="s">
        <v>230</v>
      </c>
      <c r="D22" s="50" t="s">
        <v>3</v>
      </c>
      <c r="E22" s="51" t="s">
        <v>243</v>
      </c>
      <c r="F22" s="37">
        <v>0.030312499999999996</v>
      </c>
      <c r="G22" s="16" t="str">
        <f t="shared" si="0"/>
        <v>4.11/km</v>
      </c>
      <c r="H22" s="20">
        <f t="shared" si="1"/>
        <v>0.005833333333333329</v>
      </c>
      <c r="I22" s="20">
        <f>F22-INDEX($F$4:$F$225,MATCH(D22,$D$4:$D$225,0))</f>
        <v>0.002824074074074069</v>
      </c>
    </row>
    <row r="23" spans="1:9" s="11" customFormat="1" ht="15" customHeight="1">
      <c r="A23" s="16">
        <v>20</v>
      </c>
      <c r="B23" s="49" t="s">
        <v>44</v>
      </c>
      <c r="C23" s="49" t="s">
        <v>194</v>
      </c>
      <c r="D23" s="50" t="s">
        <v>3</v>
      </c>
      <c r="E23" s="51" t="s">
        <v>45</v>
      </c>
      <c r="F23" s="37">
        <v>0.03053240740740741</v>
      </c>
      <c r="G23" s="16" t="str">
        <f t="shared" si="0"/>
        <v>4.12/km</v>
      </c>
      <c r="H23" s="20">
        <f t="shared" si="1"/>
        <v>0.0060532407407407444</v>
      </c>
      <c r="I23" s="20">
        <f>F23-INDEX($F$4:$F$225,MATCH(D23,$D$4:$D$225,0))</f>
        <v>0.0030439814814814843</v>
      </c>
    </row>
    <row r="24" spans="1:9" s="11" customFormat="1" ht="15" customHeight="1">
      <c r="A24" s="16">
        <v>21</v>
      </c>
      <c r="B24" s="49" t="s">
        <v>46</v>
      </c>
      <c r="C24" s="49" t="s">
        <v>47</v>
      </c>
      <c r="D24" s="50" t="s">
        <v>1</v>
      </c>
      <c r="E24" s="51" t="s">
        <v>45</v>
      </c>
      <c r="F24" s="37">
        <v>0.030659722222222224</v>
      </c>
      <c r="G24" s="16" t="str">
        <f t="shared" si="0"/>
        <v>4.13/km</v>
      </c>
      <c r="H24" s="20">
        <f t="shared" si="1"/>
        <v>0.006180555555555557</v>
      </c>
      <c r="I24" s="20">
        <f>F24-INDEX($F$4:$F$225,MATCH(D24,$D$4:$D$225,0))</f>
        <v>0.005902777777777781</v>
      </c>
    </row>
    <row r="25" spans="1:9" s="11" customFormat="1" ht="15" customHeight="1">
      <c r="A25" s="16">
        <v>22</v>
      </c>
      <c r="B25" s="49" t="s">
        <v>48</v>
      </c>
      <c r="C25" s="49" t="s">
        <v>238</v>
      </c>
      <c r="D25" s="50" t="s">
        <v>3</v>
      </c>
      <c r="E25" s="51" t="s">
        <v>45</v>
      </c>
      <c r="F25" s="37">
        <v>0.03079861111111111</v>
      </c>
      <c r="G25" s="16" t="str">
        <f t="shared" si="0"/>
        <v>4.15/km</v>
      </c>
      <c r="H25" s="20">
        <f t="shared" si="1"/>
        <v>0.0063194444444444435</v>
      </c>
      <c r="I25" s="20">
        <f>F25-INDEX($F$4:$F$225,MATCH(D25,$D$4:$D$225,0))</f>
        <v>0.0033101851851851834</v>
      </c>
    </row>
    <row r="26" spans="1:9" s="11" customFormat="1" ht="15" customHeight="1">
      <c r="A26" s="16">
        <v>23</v>
      </c>
      <c r="B26" s="52" t="s">
        <v>49</v>
      </c>
      <c r="C26" s="52" t="s">
        <v>50</v>
      </c>
      <c r="D26" s="53" t="s">
        <v>51</v>
      </c>
      <c r="E26" s="54" t="s">
        <v>52</v>
      </c>
      <c r="F26" s="41">
        <v>0.030810185185185187</v>
      </c>
      <c r="G26" s="16" t="str">
        <f t="shared" si="0"/>
        <v>4.15/km</v>
      </c>
      <c r="H26" s="20">
        <f t="shared" si="1"/>
        <v>0.0063310185185185205</v>
      </c>
      <c r="I26" s="20">
        <f>F26-INDEX($F$4:$F$225,MATCH(D26,$D$4:$D$225,0))</f>
        <v>0</v>
      </c>
    </row>
    <row r="27" spans="1:9" s="12" customFormat="1" ht="15" customHeight="1">
      <c r="A27" s="16">
        <v>24</v>
      </c>
      <c r="B27" s="49" t="s">
        <v>53</v>
      </c>
      <c r="C27" s="49" t="s">
        <v>54</v>
      </c>
      <c r="D27" s="50" t="s">
        <v>2</v>
      </c>
      <c r="E27" s="51" t="s">
        <v>25</v>
      </c>
      <c r="F27" s="37">
        <v>0.031030092592592592</v>
      </c>
      <c r="G27" s="16" t="str">
        <f t="shared" si="0"/>
        <v>4.17/km</v>
      </c>
      <c r="H27" s="20">
        <f t="shared" si="1"/>
        <v>0.006550925925925925</v>
      </c>
      <c r="I27" s="20">
        <f>F27-INDEX($F$4:$F$225,MATCH(D27,$D$4:$D$225,0))</f>
        <v>0.00255787037037037</v>
      </c>
    </row>
    <row r="28" spans="1:9" s="11" customFormat="1" ht="15" customHeight="1">
      <c r="A28" s="16">
        <v>25</v>
      </c>
      <c r="B28" s="52" t="s">
        <v>55</v>
      </c>
      <c r="C28" s="52" t="s">
        <v>56</v>
      </c>
      <c r="D28" s="53" t="s">
        <v>51</v>
      </c>
      <c r="E28" s="54" t="s">
        <v>52</v>
      </c>
      <c r="F28" s="41">
        <v>0.031342592592592596</v>
      </c>
      <c r="G28" s="16" t="str">
        <f t="shared" si="0"/>
        <v>4.19/km</v>
      </c>
      <c r="H28" s="20">
        <f t="shared" si="1"/>
        <v>0.006863425925925929</v>
      </c>
      <c r="I28" s="20">
        <f>F28-INDEX($F$4:$F$225,MATCH(D28,$D$4:$D$225,0))</f>
        <v>0.0005324074074074085</v>
      </c>
    </row>
    <row r="29" spans="1:9" s="11" customFormat="1" ht="15" customHeight="1">
      <c r="A29" s="16">
        <v>26</v>
      </c>
      <c r="B29" s="49" t="s">
        <v>57</v>
      </c>
      <c r="C29" s="49" t="s">
        <v>222</v>
      </c>
      <c r="D29" s="50" t="s">
        <v>58</v>
      </c>
      <c r="E29" s="51" t="s">
        <v>36</v>
      </c>
      <c r="F29" s="37">
        <v>0.03141203703703704</v>
      </c>
      <c r="G29" s="16" t="str">
        <f t="shared" si="0"/>
        <v>4.20/km</v>
      </c>
      <c r="H29" s="20">
        <f t="shared" si="1"/>
        <v>0.0069328703703703705</v>
      </c>
      <c r="I29" s="20">
        <f>F29-INDEX($F$4:$F$225,MATCH(D29,$D$4:$D$225,0))</f>
        <v>0</v>
      </c>
    </row>
    <row r="30" spans="1:9" s="11" customFormat="1" ht="15" customHeight="1">
      <c r="A30" s="16">
        <v>27</v>
      </c>
      <c r="B30" s="38" t="s">
        <v>59</v>
      </c>
      <c r="C30" s="38" t="s">
        <v>194</v>
      </c>
      <c r="D30" s="50" t="s">
        <v>60</v>
      </c>
      <c r="E30" s="51" t="s">
        <v>25</v>
      </c>
      <c r="F30" s="37">
        <v>0.031574074074074074</v>
      </c>
      <c r="G30" s="16" t="str">
        <f t="shared" si="0"/>
        <v>4.21/km</v>
      </c>
      <c r="H30" s="20">
        <f t="shared" si="1"/>
        <v>0.007094907407407407</v>
      </c>
      <c r="I30" s="20">
        <f>F30-INDEX($F$4:$F$225,MATCH(D30,$D$4:$D$225,0))</f>
        <v>0</v>
      </c>
    </row>
    <row r="31" spans="1:9" s="11" customFormat="1" ht="15" customHeight="1">
      <c r="A31" s="16">
        <v>28</v>
      </c>
      <c r="B31" s="38" t="s">
        <v>61</v>
      </c>
      <c r="C31" s="38" t="s">
        <v>221</v>
      </c>
      <c r="D31" s="50" t="s">
        <v>2</v>
      </c>
      <c r="E31" s="51" t="s">
        <v>62</v>
      </c>
      <c r="F31" s="37">
        <v>0.031608796296296295</v>
      </c>
      <c r="G31" s="16" t="str">
        <f t="shared" si="0"/>
        <v>4.21/km</v>
      </c>
      <c r="H31" s="20">
        <f t="shared" si="1"/>
        <v>0.007129629629629628</v>
      </c>
      <c r="I31" s="20">
        <f>F31-INDEX($F$4:$F$225,MATCH(D31,$D$4:$D$225,0))</f>
        <v>0.003136574074074073</v>
      </c>
    </row>
    <row r="32" spans="1:9" s="11" customFormat="1" ht="15" customHeight="1">
      <c r="A32" s="16">
        <v>29</v>
      </c>
      <c r="B32" s="49" t="s">
        <v>63</v>
      </c>
      <c r="C32" s="49" t="s">
        <v>234</v>
      </c>
      <c r="D32" s="50" t="s">
        <v>1</v>
      </c>
      <c r="E32" s="51" t="s">
        <v>226</v>
      </c>
      <c r="F32" s="37">
        <v>0.03164351851851852</v>
      </c>
      <c r="G32" s="16" t="str">
        <f t="shared" si="0"/>
        <v>4.22/km</v>
      </c>
      <c r="H32" s="20">
        <f aca="true" t="shared" si="2" ref="H32:H95">F32-$F$4</f>
        <v>0.007164351851851856</v>
      </c>
      <c r="I32" s="20">
        <f>F32-INDEX($F$4:$F$225,MATCH(D32,$D$4:$D$225,0))</f>
        <v>0.00688657407407408</v>
      </c>
    </row>
    <row r="33" spans="1:9" s="11" customFormat="1" ht="15" customHeight="1">
      <c r="A33" s="16">
        <v>30</v>
      </c>
      <c r="B33" s="49" t="s">
        <v>64</v>
      </c>
      <c r="C33" s="49" t="s">
        <v>238</v>
      </c>
      <c r="D33" s="50" t="s">
        <v>1</v>
      </c>
      <c r="E33" s="51" t="s">
        <v>40</v>
      </c>
      <c r="F33" s="37">
        <v>0.03167824074074074</v>
      </c>
      <c r="G33" s="16" t="str">
        <f t="shared" si="0"/>
        <v>4.22/km</v>
      </c>
      <c r="H33" s="20">
        <f t="shared" si="2"/>
        <v>0.0071990740740740765</v>
      </c>
      <c r="I33" s="20">
        <f>F33-INDEX($F$4:$F$225,MATCH(D33,$D$4:$D$225,0))</f>
        <v>0.0069212962962963</v>
      </c>
    </row>
    <row r="34" spans="1:9" s="11" customFormat="1" ht="15" customHeight="1">
      <c r="A34" s="16">
        <v>31</v>
      </c>
      <c r="B34" s="38" t="s">
        <v>65</v>
      </c>
      <c r="C34" s="38" t="s">
        <v>202</v>
      </c>
      <c r="D34" s="50" t="s">
        <v>58</v>
      </c>
      <c r="E34" s="51" t="s">
        <v>25</v>
      </c>
      <c r="F34" s="37">
        <v>0.03175925925925926</v>
      </c>
      <c r="G34" s="16" t="str">
        <f t="shared" si="0"/>
        <v>4.23/km</v>
      </c>
      <c r="H34" s="20">
        <f t="shared" si="2"/>
        <v>0.0072800925925925915</v>
      </c>
      <c r="I34" s="20">
        <f>F34-INDEX($F$4:$F$225,MATCH(D34,$D$4:$D$225,0))</f>
        <v>0.000347222222222221</v>
      </c>
    </row>
    <row r="35" spans="1:9" s="11" customFormat="1" ht="15" customHeight="1">
      <c r="A35" s="16">
        <v>32</v>
      </c>
      <c r="B35" s="39" t="s">
        <v>66</v>
      </c>
      <c r="C35" s="39" t="s">
        <v>193</v>
      </c>
      <c r="D35" s="50" t="s">
        <v>1</v>
      </c>
      <c r="E35" s="51" t="s">
        <v>36</v>
      </c>
      <c r="F35" s="37">
        <v>0.031782407407407405</v>
      </c>
      <c r="G35" s="16" t="str">
        <f t="shared" si="0"/>
        <v>4.23/km</v>
      </c>
      <c r="H35" s="20">
        <f t="shared" si="2"/>
        <v>0.007303240740740739</v>
      </c>
      <c r="I35" s="20">
        <f>F35-INDEX($F$4:$F$225,MATCH(D35,$D$4:$D$225,0))</f>
        <v>0.0070254629629629625</v>
      </c>
    </row>
    <row r="36" spans="1:9" s="11" customFormat="1" ht="15" customHeight="1">
      <c r="A36" s="16">
        <v>33</v>
      </c>
      <c r="B36" s="38" t="s">
        <v>67</v>
      </c>
      <c r="C36" s="38" t="s">
        <v>227</v>
      </c>
      <c r="D36" s="50" t="s">
        <v>60</v>
      </c>
      <c r="E36" s="51" t="s">
        <v>45</v>
      </c>
      <c r="F36" s="37">
        <v>0.03194444444444445</v>
      </c>
      <c r="G36" s="16" t="str">
        <f t="shared" si="0"/>
        <v>4.24/km</v>
      </c>
      <c r="H36" s="20">
        <f t="shared" si="2"/>
        <v>0.0074652777777777825</v>
      </c>
      <c r="I36" s="20">
        <f>F36-INDEX($F$4:$F$225,MATCH(D36,$D$4:$D$225,0))</f>
        <v>0.00037037037037037507</v>
      </c>
    </row>
    <row r="37" spans="1:9" s="11" customFormat="1" ht="15" customHeight="1">
      <c r="A37" s="16">
        <v>34</v>
      </c>
      <c r="B37" s="49" t="s">
        <v>68</v>
      </c>
      <c r="C37" s="49" t="s">
        <v>221</v>
      </c>
      <c r="D37" s="50" t="s">
        <v>1</v>
      </c>
      <c r="E37" s="51" t="s">
        <v>45</v>
      </c>
      <c r="F37" s="37">
        <v>0.03201388888888889</v>
      </c>
      <c r="G37" s="16" t="str">
        <f t="shared" si="0"/>
        <v>4.25/km</v>
      </c>
      <c r="H37" s="20">
        <f t="shared" si="2"/>
        <v>0.007534722222222224</v>
      </c>
      <c r="I37" s="20">
        <f>F37-INDEX($F$4:$F$225,MATCH(D37,$D$4:$D$225,0))</f>
        <v>0.007256944444444448</v>
      </c>
    </row>
    <row r="38" spans="1:9" s="11" customFormat="1" ht="15" customHeight="1">
      <c r="A38" s="16">
        <v>35</v>
      </c>
      <c r="B38" s="38" t="s">
        <v>69</v>
      </c>
      <c r="C38" s="38" t="s">
        <v>233</v>
      </c>
      <c r="D38" s="50" t="s">
        <v>3</v>
      </c>
      <c r="E38" s="51" t="s">
        <v>70</v>
      </c>
      <c r="F38" s="37">
        <v>0.03210648148148148</v>
      </c>
      <c r="G38" s="16" t="str">
        <f t="shared" si="0"/>
        <v>4.25/km</v>
      </c>
      <c r="H38" s="20">
        <f t="shared" si="2"/>
        <v>0.0076273148148148125</v>
      </c>
      <c r="I38" s="20">
        <f>F38-INDEX($F$4:$F$225,MATCH(D38,$D$4:$D$225,0))</f>
        <v>0.004618055555555552</v>
      </c>
    </row>
    <row r="39" spans="1:9" s="11" customFormat="1" ht="15" customHeight="1">
      <c r="A39" s="16">
        <v>36</v>
      </c>
      <c r="B39" s="49" t="s">
        <v>71</v>
      </c>
      <c r="C39" s="49" t="s">
        <v>239</v>
      </c>
      <c r="D39" s="50" t="s">
        <v>3</v>
      </c>
      <c r="E39" s="51" t="s">
        <v>36</v>
      </c>
      <c r="F39" s="37">
        <v>0.03247685185185185</v>
      </c>
      <c r="G39" s="16" t="str">
        <f t="shared" si="0"/>
        <v>4.29/km</v>
      </c>
      <c r="H39" s="20">
        <f t="shared" si="2"/>
        <v>0.00799768518518518</v>
      </c>
      <c r="I39" s="20">
        <f>F39-INDEX($F$4:$F$225,MATCH(D39,$D$4:$D$225,0))</f>
        <v>0.0049884259259259205</v>
      </c>
    </row>
    <row r="40" spans="1:9" s="11" customFormat="1" ht="15" customHeight="1">
      <c r="A40" s="16">
        <v>37</v>
      </c>
      <c r="B40" s="38" t="s">
        <v>72</v>
      </c>
      <c r="C40" s="38" t="s">
        <v>207</v>
      </c>
      <c r="D40" s="50" t="s">
        <v>0</v>
      </c>
      <c r="E40" s="51" t="s">
        <v>25</v>
      </c>
      <c r="F40" s="37">
        <v>0.03269675925925926</v>
      </c>
      <c r="G40" s="16" t="str">
        <f t="shared" si="0"/>
        <v>4.30/km</v>
      </c>
      <c r="H40" s="20">
        <f t="shared" si="2"/>
        <v>0.008217592592592592</v>
      </c>
      <c r="I40" s="20">
        <f>F40-INDEX($F$4:$F$225,MATCH(D40,$D$4:$D$225,0))</f>
        <v>0.008217592592592592</v>
      </c>
    </row>
    <row r="41" spans="1:9" s="11" customFormat="1" ht="15" customHeight="1">
      <c r="A41" s="16">
        <v>38</v>
      </c>
      <c r="B41" s="49" t="s">
        <v>73</v>
      </c>
      <c r="C41" s="49" t="s">
        <v>220</v>
      </c>
      <c r="D41" s="50" t="s">
        <v>2</v>
      </c>
      <c r="E41" s="51" t="s">
        <v>74</v>
      </c>
      <c r="F41" s="37">
        <v>0.032719907407407406</v>
      </c>
      <c r="G41" s="16" t="str">
        <f t="shared" si="0"/>
        <v>4.31/km</v>
      </c>
      <c r="H41" s="20">
        <f t="shared" si="2"/>
        <v>0.00824074074074074</v>
      </c>
      <c r="I41" s="20">
        <f>F41-INDEX($F$4:$F$225,MATCH(D41,$D$4:$D$225,0))</f>
        <v>0.004247685185185184</v>
      </c>
    </row>
    <row r="42" spans="1:9" s="11" customFormat="1" ht="15" customHeight="1">
      <c r="A42" s="16">
        <v>39</v>
      </c>
      <c r="B42" s="38" t="s">
        <v>59</v>
      </c>
      <c r="C42" s="38" t="s">
        <v>75</v>
      </c>
      <c r="D42" s="50" t="s">
        <v>3</v>
      </c>
      <c r="E42" s="51" t="s">
        <v>25</v>
      </c>
      <c r="F42" s="37">
        <v>0.033171296296296296</v>
      </c>
      <c r="G42" s="16" t="str">
        <f t="shared" si="0"/>
        <v>4.34/km</v>
      </c>
      <c r="H42" s="20">
        <f t="shared" si="2"/>
        <v>0.00869212962962963</v>
      </c>
      <c r="I42" s="20">
        <f>F42-INDEX($F$4:$F$225,MATCH(D42,$D$4:$D$225,0))</f>
        <v>0.005682870370370369</v>
      </c>
    </row>
    <row r="43" spans="1:9" s="11" customFormat="1" ht="15" customHeight="1">
      <c r="A43" s="16">
        <v>40</v>
      </c>
      <c r="B43" s="38" t="s">
        <v>76</v>
      </c>
      <c r="C43" s="38" t="s">
        <v>227</v>
      </c>
      <c r="D43" s="50" t="s">
        <v>2</v>
      </c>
      <c r="E43" s="51" t="s">
        <v>36</v>
      </c>
      <c r="F43" s="37">
        <v>0.03329861111111111</v>
      </c>
      <c r="G43" s="16" t="str">
        <f t="shared" si="0"/>
        <v>4.35/km</v>
      </c>
      <c r="H43" s="20">
        <f t="shared" si="2"/>
        <v>0.008819444444444446</v>
      </c>
      <c r="I43" s="20">
        <f>F43-INDEX($F$4:$F$225,MATCH(D43,$D$4:$D$225,0))</f>
        <v>0.0048263888888888905</v>
      </c>
    </row>
    <row r="44" spans="1:9" s="11" customFormat="1" ht="15" customHeight="1">
      <c r="A44" s="16">
        <v>41</v>
      </c>
      <c r="B44" s="42" t="s">
        <v>77</v>
      </c>
      <c r="C44" s="42" t="s">
        <v>78</v>
      </c>
      <c r="D44" s="53" t="s">
        <v>51</v>
      </c>
      <c r="E44" s="54" t="s">
        <v>196</v>
      </c>
      <c r="F44" s="41">
        <v>0.03332175925925926</v>
      </c>
      <c r="G44" s="16" t="str">
        <f t="shared" si="0"/>
        <v>4.36/km</v>
      </c>
      <c r="H44" s="20">
        <f t="shared" si="2"/>
        <v>0.008842592592592593</v>
      </c>
      <c r="I44" s="20">
        <f>F44-INDEX($F$4:$F$225,MATCH(D44,$D$4:$D$225,0))</f>
        <v>0.0025115740740740723</v>
      </c>
    </row>
    <row r="45" spans="1:9" s="11" customFormat="1" ht="15" customHeight="1">
      <c r="A45" s="16">
        <v>42</v>
      </c>
      <c r="B45" s="38" t="s">
        <v>79</v>
      </c>
      <c r="C45" s="38" t="s">
        <v>80</v>
      </c>
      <c r="D45" s="50" t="s">
        <v>2</v>
      </c>
      <c r="E45" s="51" t="s">
        <v>25</v>
      </c>
      <c r="F45" s="37">
        <v>0.033344907407407406</v>
      </c>
      <c r="G45" s="16" t="str">
        <f t="shared" si="0"/>
        <v>4.36/km</v>
      </c>
      <c r="H45" s="20">
        <f t="shared" si="2"/>
        <v>0.00886574074074074</v>
      </c>
      <c r="I45" s="20">
        <f>F45-INDEX($F$4:$F$225,MATCH(D45,$D$4:$D$225,0))</f>
        <v>0.004872685185185185</v>
      </c>
    </row>
    <row r="46" spans="1:9" s="11" customFormat="1" ht="15" customHeight="1">
      <c r="A46" s="16">
        <v>43</v>
      </c>
      <c r="B46" s="38" t="s">
        <v>81</v>
      </c>
      <c r="C46" s="38" t="s">
        <v>230</v>
      </c>
      <c r="D46" s="50" t="s">
        <v>3</v>
      </c>
      <c r="E46" s="51" t="s">
        <v>25</v>
      </c>
      <c r="F46" s="37">
        <v>0.03347222222222222</v>
      </c>
      <c r="G46" s="16" t="str">
        <f t="shared" si="0"/>
        <v>4.37/km</v>
      </c>
      <c r="H46" s="20">
        <f t="shared" si="2"/>
        <v>0.008993055555555556</v>
      </c>
      <c r="I46" s="20">
        <f>F46-INDEX($F$4:$F$225,MATCH(D46,$D$4:$D$225,0))</f>
        <v>0.005983796296296296</v>
      </c>
    </row>
    <row r="47" spans="1:9" s="11" customFormat="1" ht="15" customHeight="1">
      <c r="A47" s="16">
        <v>44</v>
      </c>
      <c r="B47" s="38" t="s">
        <v>82</v>
      </c>
      <c r="C47" s="38" t="s">
        <v>237</v>
      </c>
      <c r="D47" s="50" t="s">
        <v>58</v>
      </c>
      <c r="E47" s="51" t="s">
        <v>83</v>
      </c>
      <c r="F47" s="37">
        <v>0.03357638888888889</v>
      </c>
      <c r="G47" s="16" t="str">
        <f t="shared" si="0"/>
        <v>4.38/km</v>
      </c>
      <c r="H47" s="20">
        <f t="shared" si="2"/>
        <v>0.009097222222222225</v>
      </c>
      <c r="I47" s="20">
        <f>F47-INDEX($F$4:$F$225,MATCH(D47,$D$4:$D$225,0))</f>
        <v>0.002164351851851855</v>
      </c>
    </row>
    <row r="48" spans="1:9" s="11" customFormat="1" ht="15" customHeight="1">
      <c r="A48" s="16">
        <v>45</v>
      </c>
      <c r="B48" s="42" t="s">
        <v>84</v>
      </c>
      <c r="C48" s="42" t="s">
        <v>85</v>
      </c>
      <c r="D48" s="53" t="s">
        <v>51</v>
      </c>
      <c r="E48" s="54" t="s">
        <v>25</v>
      </c>
      <c r="F48" s="41">
        <v>0.03359953703703704</v>
      </c>
      <c r="G48" s="16" t="str">
        <f t="shared" si="0"/>
        <v>4.38/km</v>
      </c>
      <c r="H48" s="20">
        <f t="shared" si="2"/>
        <v>0.009120370370370372</v>
      </c>
      <c r="I48" s="20">
        <f>F48-INDEX($F$4:$F$225,MATCH(D48,$D$4:$D$225,0))</f>
        <v>0.002789351851851852</v>
      </c>
    </row>
    <row r="49" spans="1:9" s="11" customFormat="1" ht="15" customHeight="1">
      <c r="A49" s="16">
        <v>46</v>
      </c>
      <c r="B49" s="38" t="s">
        <v>86</v>
      </c>
      <c r="C49" s="38" t="s">
        <v>231</v>
      </c>
      <c r="D49" s="50" t="s">
        <v>1</v>
      </c>
      <c r="E49" s="51" t="s">
        <v>87</v>
      </c>
      <c r="F49" s="37">
        <v>0.03380787037037037</v>
      </c>
      <c r="G49" s="16" t="str">
        <f t="shared" si="0"/>
        <v>4.40/km</v>
      </c>
      <c r="H49" s="20">
        <f t="shared" si="2"/>
        <v>0.009328703703703704</v>
      </c>
      <c r="I49" s="20">
        <f>F49-INDEX($F$4:$F$225,MATCH(D49,$D$4:$D$225,0))</f>
        <v>0.009050925925925928</v>
      </c>
    </row>
    <row r="50" spans="1:9" s="11" customFormat="1" ht="15" customHeight="1">
      <c r="A50" s="16">
        <v>47</v>
      </c>
      <c r="B50" s="38" t="s">
        <v>88</v>
      </c>
      <c r="C50" s="38" t="s">
        <v>222</v>
      </c>
      <c r="D50" s="50" t="s">
        <v>0</v>
      </c>
      <c r="E50" s="51" t="s">
        <v>25</v>
      </c>
      <c r="F50" s="37">
        <v>0.0338425925925926</v>
      </c>
      <c r="G50" s="16" t="str">
        <f t="shared" si="0"/>
        <v>4.40/km</v>
      </c>
      <c r="H50" s="20">
        <f t="shared" si="2"/>
        <v>0.009363425925925931</v>
      </c>
      <c r="I50" s="20">
        <f>F50-INDEX($F$4:$F$225,MATCH(D50,$D$4:$D$225,0))</f>
        <v>0.009363425925925931</v>
      </c>
    </row>
    <row r="51" spans="1:9" s="11" customFormat="1" ht="15" customHeight="1">
      <c r="A51" s="16">
        <v>48</v>
      </c>
      <c r="B51" s="38" t="s">
        <v>89</v>
      </c>
      <c r="C51" s="38" t="s">
        <v>90</v>
      </c>
      <c r="D51" s="50" t="s">
        <v>60</v>
      </c>
      <c r="E51" s="51" t="s">
        <v>91</v>
      </c>
      <c r="F51" s="37">
        <v>0.0340625</v>
      </c>
      <c r="G51" s="16" t="str">
        <f t="shared" si="0"/>
        <v>4.42/km</v>
      </c>
      <c r="H51" s="20">
        <f t="shared" si="2"/>
        <v>0.009583333333333336</v>
      </c>
      <c r="I51" s="20">
        <f>F51-INDEX($F$4:$F$225,MATCH(D51,$D$4:$D$225,0))</f>
        <v>0.0024884259259259287</v>
      </c>
    </row>
    <row r="52" spans="1:9" s="11" customFormat="1" ht="15" customHeight="1">
      <c r="A52" s="16">
        <v>49</v>
      </c>
      <c r="B52" s="38" t="s">
        <v>92</v>
      </c>
      <c r="C52" s="38" t="s">
        <v>201</v>
      </c>
      <c r="D52" s="50" t="s">
        <v>60</v>
      </c>
      <c r="E52" s="51" t="s">
        <v>74</v>
      </c>
      <c r="F52" s="37">
        <v>0.03412037037037037</v>
      </c>
      <c r="G52" s="16" t="str">
        <f t="shared" si="0"/>
        <v>4.42/km</v>
      </c>
      <c r="H52" s="20">
        <f t="shared" si="2"/>
        <v>0.009641203703703704</v>
      </c>
      <c r="I52" s="20">
        <f>F52-INDEX($F$4:$F$225,MATCH(D52,$D$4:$D$225,0))</f>
        <v>0.0025462962962962965</v>
      </c>
    </row>
    <row r="53" spans="1:9" s="13" customFormat="1" ht="15" customHeight="1">
      <c r="A53" s="16">
        <v>50</v>
      </c>
      <c r="B53" s="52" t="s">
        <v>93</v>
      </c>
      <c r="C53" s="52" t="s">
        <v>85</v>
      </c>
      <c r="D53" s="53" t="s">
        <v>51</v>
      </c>
      <c r="E53" s="54" t="s">
        <v>42</v>
      </c>
      <c r="F53" s="41">
        <v>0.03412037037037037</v>
      </c>
      <c r="G53" s="16" t="str">
        <f t="shared" si="0"/>
        <v>4.42/km</v>
      </c>
      <c r="H53" s="20">
        <f t="shared" si="2"/>
        <v>0.009641203703703704</v>
      </c>
      <c r="I53" s="20">
        <f>F53-INDEX($F$4:$F$225,MATCH(D53,$D$4:$D$225,0))</f>
        <v>0.0033101851851851834</v>
      </c>
    </row>
    <row r="54" spans="1:9" s="11" customFormat="1" ht="15" customHeight="1">
      <c r="A54" s="16">
        <v>51</v>
      </c>
      <c r="B54" s="49" t="s">
        <v>94</v>
      </c>
      <c r="C54" s="49" t="s">
        <v>95</v>
      </c>
      <c r="D54" s="50" t="s">
        <v>32</v>
      </c>
      <c r="E54" s="51" t="s">
        <v>36</v>
      </c>
      <c r="F54" s="37">
        <v>0.034270833333333334</v>
      </c>
      <c r="G54" s="16" t="str">
        <f t="shared" si="0"/>
        <v>4.43/km</v>
      </c>
      <c r="H54" s="20">
        <f t="shared" si="2"/>
        <v>0.009791666666666667</v>
      </c>
      <c r="I54" s="20">
        <f>F54-INDEX($F$4:$F$225,MATCH(D54,$D$4:$D$225,0))</f>
        <v>0.005231481481481479</v>
      </c>
    </row>
    <row r="55" spans="1:9" s="11" customFormat="1" ht="15" customHeight="1">
      <c r="A55" s="16">
        <v>52</v>
      </c>
      <c r="B55" s="49" t="s">
        <v>96</v>
      </c>
      <c r="C55" s="49" t="s">
        <v>203</v>
      </c>
      <c r="D55" s="50" t="s">
        <v>1</v>
      </c>
      <c r="E55" s="51" t="s">
        <v>97</v>
      </c>
      <c r="F55" s="37">
        <v>0.03428240740740741</v>
      </c>
      <c r="G55" s="16" t="str">
        <f t="shared" si="0"/>
        <v>4.43/km</v>
      </c>
      <c r="H55" s="20">
        <f t="shared" si="2"/>
        <v>0.00980324074074074</v>
      </c>
      <c r="I55" s="20">
        <f>F55-INDEX($F$4:$F$225,MATCH(D55,$D$4:$D$225,0))</f>
        <v>0.009525462962962965</v>
      </c>
    </row>
    <row r="56" spans="1:9" s="11" customFormat="1" ht="15" customHeight="1">
      <c r="A56" s="16">
        <v>53</v>
      </c>
      <c r="B56" s="49" t="s">
        <v>98</v>
      </c>
      <c r="C56" s="49" t="s">
        <v>220</v>
      </c>
      <c r="D56" s="50" t="s">
        <v>1</v>
      </c>
      <c r="E56" s="51" t="s">
        <v>42</v>
      </c>
      <c r="F56" s="37">
        <v>0.03429398148148148</v>
      </c>
      <c r="G56" s="16" t="str">
        <f t="shared" si="0"/>
        <v>4.44/km</v>
      </c>
      <c r="H56" s="20">
        <f t="shared" si="2"/>
        <v>0.009814814814814814</v>
      </c>
      <c r="I56" s="20">
        <f>F56-INDEX($F$4:$F$225,MATCH(D56,$D$4:$D$225,0))</f>
        <v>0.009537037037037038</v>
      </c>
    </row>
    <row r="57" spans="1:9" s="11" customFormat="1" ht="15" customHeight="1">
      <c r="A57" s="16">
        <v>54</v>
      </c>
      <c r="B57" s="39" t="s">
        <v>99</v>
      </c>
      <c r="C57" s="39" t="s">
        <v>231</v>
      </c>
      <c r="D57" s="50" t="s">
        <v>2</v>
      </c>
      <c r="E57" s="51" t="s">
        <v>25</v>
      </c>
      <c r="F57" s="37">
        <v>0.034444444444444444</v>
      </c>
      <c r="G57" s="16" t="str">
        <f t="shared" si="0"/>
        <v>4.45/km</v>
      </c>
      <c r="H57" s="20">
        <f t="shared" si="2"/>
        <v>0.009965277777777778</v>
      </c>
      <c r="I57" s="20">
        <f>F57-INDEX($F$4:$F$225,MATCH(D57,$D$4:$D$225,0))</f>
        <v>0.0059722222222222225</v>
      </c>
    </row>
    <row r="58" spans="1:9" s="11" customFormat="1" ht="15" customHeight="1">
      <c r="A58" s="16">
        <v>55</v>
      </c>
      <c r="B58" s="38" t="s">
        <v>100</v>
      </c>
      <c r="C58" s="38" t="s">
        <v>203</v>
      </c>
      <c r="D58" s="50" t="s">
        <v>3</v>
      </c>
      <c r="E58" s="51" t="s">
        <v>62</v>
      </c>
      <c r="F58" s="37">
        <v>0.03450231481481481</v>
      </c>
      <c r="G58" s="16" t="str">
        <f t="shared" si="0"/>
        <v>4.45/km</v>
      </c>
      <c r="H58" s="20">
        <f t="shared" si="2"/>
        <v>0.010023148148148146</v>
      </c>
      <c r="I58" s="20">
        <f>F58-INDEX($F$4:$F$225,MATCH(D58,$D$4:$D$225,0))</f>
        <v>0.0070138888888888855</v>
      </c>
    </row>
    <row r="59" spans="1:9" s="11" customFormat="1" ht="15" customHeight="1">
      <c r="A59" s="16">
        <v>56</v>
      </c>
      <c r="B59" s="38" t="s">
        <v>101</v>
      </c>
      <c r="C59" s="38" t="s">
        <v>237</v>
      </c>
      <c r="D59" s="50" t="s">
        <v>0</v>
      </c>
      <c r="E59" s="51" t="s">
        <v>25</v>
      </c>
      <c r="F59" s="37">
        <v>0.0346875</v>
      </c>
      <c r="G59" s="16" t="str">
        <f t="shared" si="0"/>
        <v>4.47/km</v>
      </c>
      <c r="H59" s="20">
        <f t="shared" si="2"/>
        <v>0.010208333333333337</v>
      </c>
      <c r="I59" s="20">
        <f>F59-INDEX($F$4:$F$225,MATCH(D59,$D$4:$D$225,0))</f>
        <v>0.010208333333333337</v>
      </c>
    </row>
    <row r="60" spans="1:9" s="11" customFormat="1" ht="15" customHeight="1">
      <c r="A60" s="16">
        <v>57</v>
      </c>
      <c r="B60" s="49" t="s">
        <v>102</v>
      </c>
      <c r="C60" s="49" t="s">
        <v>232</v>
      </c>
      <c r="D60" s="50" t="s">
        <v>58</v>
      </c>
      <c r="E60" s="51" t="s">
        <v>103</v>
      </c>
      <c r="F60" s="37">
        <v>0.03478009259259259</v>
      </c>
      <c r="G60" s="16" t="str">
        <f t="shared" si="0"/>
        <v>4.48/km</v>
      </c>
      <c r="H60" s="20">
        <f t="shared" si="2"/>
        <v>0.010300925925925925</v>
      </c>
      <c r="I60" s="20">
        <f>F60-INDEX($F$4:$F$225,MATCH(D60,$D$4:$D$225,0))</f>
        <v>0.0033680555555555547</v>
      </c>
    </row>
    <row r="61" spans="1:9" s="11" customFormat="1" ht="15" customHeight="1">
      <c r="A61" s="16">
        <v>58</v>
      </c>
      <c r="B61" s="39" t="s">
        <v>104</v>
      </c>
      <c r="C61" s="39" t="s">
        <v>105</v>
      </c>
      <c r="D61" s="50" t="s">
        <v>0</v>
      </c>
      <c r="E61" s="51" t="s">
        <v>25</v>
      </c>
      <c r="F61" s="37">
        <v>0.03480324074074074</v>
      </c>
      <c r="G61" s="16" t="str">
        <f t="shared" si="0"/>
        <v>4.48/km</v>
      </c>
      <c r="H61" s="20">
        <f t="shared" si="2"/>
        <v>0.010324074074074072</v>
      </c>
      <c r="I61" s="20">
        <f>F61-INDEX($F$4:$F$225,MATCH(D61,$D$4:$D$225,0))</f>
        <v>0.010324074074074072</v>
      </c>
    </row>
    <row r="62" spans="1:9" s="11" customFormat="1" ht="15" customHeight="1">
      <c r="A62" s="16">
        <v>59</v>
      </c>
      <c r="B62" s="38" t="s">
        <v>106</v>
      </c>
      <c r="C62" s="38" t="s">
        <v>224</v>
      </c>
      <c r="D62" s="50" t="s">
        <v>1</v>
      </c>
      <c r="E62" s="51" t="s">
        <v>25</v>
      </c>
      <c r="F62" s="37">
        <v>0.03487268518518519</v>
      </c>
      <c r="G62" s="16" t="str">
        <f t="shared" si="0"/>
        <v>4.48/km</v>
      </c>
      <c r="H62" s="20">
        <f t="shared" si="2"/>
        <v>0.01039351851851852</v>
      </c>
      <c r="I62" s="20">
        <f>F62-INDEX($F$4:$F$225,MATCH(D62,$D$4:$D$225,0))</f>
        <v>0.010115740740740745</v>
      </c>
    </row>
    <row r="63" spans="1:9" s="11" customFormat="1" ht="15" customHeight="1">
      <c r="A63" s="16">
        <v>60</v>
      </c>
      <c r="B63" s="39" t="s">
        <v>107</v>
      </c>
      <c r="C63" s="39" t="s">
        <v>232</v>
      </c>
      <c r="D63" s="50" t="s">
        <v>2</v>
      </c>
      <c r="E63" s="51" t="s">
        <v>36</v>
      </c>
      <c r="F63" s="37">
        <v>0.03513888888888889</v>
      </c>
      <c r="G63" s="16" t="str">
        <f t="shared" si="0"/>
        <v>4.51/km</v>
      </c>
      <c r="H63" s="20">
        <f t="shared" si="2"/>
        <v>0.010659722222222227</v>
      </c>
      <c r="I63" s="20">
        <f>F63-INDEX($F$4:$F$225,MATCH(D63,$D$4:$D$225,0))</f>
        <v>0.006666666666666671</v>
      </c>
    </row>
    <row r="64" spans="1:9" s="11" customFormat="1" ht="15" customHeight="1">
      <c r="A64" s="16">
        <v>61</v>
      </c>
      <c r="B64" s="38" t="s">
        <v>108</v>
      </c>
      <c r="C64" s="38" t="s">
        <v>5</v>
      </c>
      <c r="D64" s="50" t="s">
        <v>60</v>
      </c>
      <c r="E64" s="51" t="s">
        <v>109</v>
      </c>
      <c r="F64" s="37">
        <v>0.03533564814814815</v>
      </c>
      <c r="G64" s="16" t="str">
        <f t="shared" si="0"/>
        <v>4.52/km</v>
      </c>
      <c r="H64" s="20">
        <f t="shared" si="2"/>
        <v>0.010856481481481484</v>
      </c>
      <c r="I64" s="20">
        <f>F64-INDEX($F$4:$F$225,MATCH(D64,$D$4:$D$225,0))</f>
        <v>0.003761574074074077</v>
      </c>
    </row>
    <row r="65" spans="1:9" s="11" customFormat="1" ht="15" customHeight="1">
      <c r="A65" s="16">
        <v>62</v>
      </c>
      <c r="B65" s="49" t="s">
        <v>110</v>
      </c>
      <c r="C65" s="49" t="s">
        <v>194</v>
      </c>
      <c r="D65" s="50" t="s">
        <v>32</v>
      </c>
      <c r="E65" s="51" t="s">
        <v>196</v>
      </c>
      <c r="F65" s="37">
        <v>0.035555555555555556</v>
      </c>
      <c r="G65" s="16" t="str">
        <f t="shared" si="0"/>
        <v>4.54/km</v>
      </c>
      <c r="H65" s="20">
        <f t="shared" si="2"/>
        <v>0.011076388888888889</v>
      </c>
      <c r="I65" s="20">
        <f>F65-INDEX($F$4:$F$225,MATCH(D65,$D$4:$D$225,0))</f>
        <v>0.006516203703703701</v>
      </c>
    </row>
    <row r="66" spans="1:9" s="11" customFormat="1" ht="15" customHeight="1">
      <c r="A66" s="16">
        <v>63</v>
      </c>
      <c r="B66" s="39" t="s">
        <v>111</v>
      </c>
      <c r="C66" s="39" t="s">
        <v>112</v>
      </c>
      <c r="D66" s="50" t="s">
        <v>3</v>
      </c>
      <c r="E66" s="51" t="s">
        <v>25</v>
      </c>
      <c r="F66" s="37">
        <v>0.0358912037037037</v>
      </c>
      <c r="G66" s="16" t="str">
        <f t="shared" si="0"/>
        <v>4.57/km</v>
      </c>
      <c r="H66" s="20">
        <f t="shared" si="2"/>
        <v>0.011412037037037037</v>
      </c>
      <c r="I66" s="20">
        <f>F66-INDEX($F$4:$F$225,MATCH(D66,$D$4:$D$225,0))</f>
        <v>0.008402777777777776</v>
      </c>
    </row>
    <row r="67" spans="1:9" s="11" customFormat="1" ht="15" customHeight="1">
      <c r="A67" s="16">
        <v>64</v>
      </c>
      <c r="B67" s="38" t="s">
        <v>113</v>
      </c>
      <c r="C67" s="38" t="s">
        <v>245</v>
      </c>
      <c r="D67" s="50" t="s">
        <v>114</v>
      </c>
      <c r="E67" s="51" t="s">
        <v>25</v>
      </c>
      <c r="F67" s="37">
        <v>0.035937500000000004</v>
      </c>
      <c r="G67" s="16" t="str">
        <f t="shared" si="0"/>
        <v>4.57/km</v>
      </c>
      <c r="H67" s="20">
        <f t="shared" si="2"/>
        <v>0.011458333333333338</v>
      </c>
      <c r="I67" s="20">
        <f>F67-INDEX($F$4:$F$225,MATCH(D67,$D$4:$D$225,0))</f>
        <v>0</v>
      </c>
    </row>
    <row r="68" spans="1:9" s="11" customFormat="1" ht="15" customHeight="1">
      <c r="A68" s="16">
        <v>65</v>
      </c>
      <c r="B68" s="49" t="s">
        <v>115</v>
      </c>
      <c r="C68" s="49" t="s">
        <v>205</v>
      </c>
      <c r="D68" s="50" t="s">
        <v>0</v>
      </c>
      <c r="E68" s="51" t="s">
        <v>45</v>
      </c>
      <c r="F68" s="37">
        <v>0.03612268518518518</v>
      </c>
      <c r="G68" s="16" t="str">
        <f aca="true" t="shared" si="3" ref="G68:G123">TEXT(INT((HOUR(F68)*3600+MINUTE(F68)*60+SECOND(F68))/$I$2/60),"0")&amp;"."&amp;TEXT(MOD((HOUR(F68)*3600+MINUTE(F68)*60+SECOND(F68))/$I$2,60),"00")&amp;"/km"</f>
        <v>4.59/km</v>
      </c>
      <c r="H68" s="20">
        <f t="shared" si="2"/>
        <v>0.011643518518518515</v>
      </c>
      <c r="I68" s="20">
        <f>F68-INDEX($F$4:$F$225,MATCH(D68,$D$4:$D$225,0))</f>
        <v>0.011643518518518515</v>
      </c>
    </row>
    <row r="69" spans="1:9" s="11" customFormat="1" ht="15" customHeight="1">
      <c r="A69" s="16">
        <v>66</v>
      </c>
      <c r="B69" s="38" t="s">
        <v>116</v>
      </c>
      <c r="C69" s="38" t="s">
        <v>228</v>
      </c>
      <c r="D69" s="50" t="s">
        <v>60</v>
      </c>
      <c r="E69" s="51" t="s">
        <v>10</v>
      </c>
      <c r="F69" s="37">
        <v>0.03625</v>
      </c>
      <c r="G69" s="16" t="str">
        <f t="shared" si="3"/>
        <v>4.60/km</v>
      </c>
      <c r="H69" s="20">
        <f t="shared" si="2"/>
        <v>0.011770833333333331</v>
      </c>
      <c r="I69" s="20">
        <f>F69-INDEX($F$4:$F$225,MATCH(D69,$D$4:$D$225,0))</f>
        <v>0.004675925925925924</v>
      </c>
    </row>
    <row r="70" spans="1:9" s="11" customFormat="1" ht="15" customHeight="1">
      <c r="A70" s="31">
        <v>67</v>
      </c>
      <c r="B70" s="45" t="s">
        <v>117</v>
      </c>
      <c r="C70" s="45" t="s">
        <v>192</v>
      </c>
      <c r="D70" s="58" t="s">
        <v>2</v>
      </c>
      <c r="E70" s="32" t="s">
        <v>190</v>
      </c>
      <c r="F70" s="46">
        <v>0.036597222222222225</v>
      </c>
      <c r="G70" s="31" t="str">
        <f t="shared" si="3"/>
        <v>5.03/km</v>
      </c>
      <c r="H70" s="34">
        <f t="shared" si="2"/>
        <v>0.012118055555555559</v>
      </c>
      <c r="I70" s="34">
        <f>F70-INDEX($F$4:$F$225,MATCH(D70,$D$4:$D$225,0))</f>
        <v>0.008125000000000004</v>
      </c>
    </row>
    <row r="71" spans="1:9" s="11" customFormat="1" ht="15" customHeight="1">
      <c r="A71" s="16">
        <v>68</v>
      </c>
      <c r="B71" s="38" t="s">
        <v>118</v>
      </c>
      <c r="C71" s="38" t="s">
        <v>194</v>
      </c>
      <c r="D71" s="50" t="s">
        <v>58</v>
      </c>
      <c r="E71" s="51" t="s">
        <v>25</v>
      </c>
      <c r="F71" s="37">
        <v>0.036828703703703704</v>
      </c>
      <c r="G71" s="16" t="str">
        <f t="shared" si="3"/>
        <v>5.04/km</v>
      </c>
      <c r="H71" s="20">
        <f t="shared" si="2"/>
        <v>0.012349537037037037</v>
      </c>
      <c r="I71" s="20">
        <f>F71-INDEX($F$4:$F$225,MATCH(D71,$D$4:$D$225,0))</f>
        <v>0.005416666666666667</v>
      </c>
    </row>
    <row r="72" spans="1:9" s="11" customFormat="1" ht="15" customHeight="1">
      <c r="A72" s="16">
        <v>69</v>
      </c>
      <c r="B72" s="49" t="s">
        <v>119</v>
      </c>
      <c r="C72" s="49" t="s">
        <v>195</v>
      </c>
      <c r="D72" s="50" t="s">
        <v>2</v>
      </c>
      <c r="E72" s="51" t="s">
        <v>42</v>
      </c>
      <c r="F72" s="37">
        <v>0.036898148148148145</v>
      </c>
      <c r="G72" s="16" t="str">
        <f t="shared" si="3"/>
        <v>5.05/km</v>
      </c>
      <c r="H72" s="20">
        <f t="shared" si="2"/>
        <v>0.012418981481481479</v>
      </c>
      <c r="I72" s="20">
        <f>F72-INDEX($F$4:$F$225,MATCH(D72,$D$4:$D$225,0))</f>
        <v>0.008425925925925924</v>
      </c>
    </row>
    <row r="73" spans="1:9" s="11" customFormat="1" ht="15" customHeight="1">
      <c r="A73" s="16">
        <v>70</v>
      </c>
      <c r="B73" s="43" t="s">
        <v>120</v>
      </c>
      <c r="C73" s="38" t="s">
        <v>121</v>
      </c>
      <c r="D73" s="50" t="s">
        <v>1</v>
      </c>
      <c r="E73" s="51" t="s">
        <v>25</v>
      </c>
      <c r="F73" s="37">
        <v>0.03701388888888889</v>
      </c>
      <c r="G73" s="16" t="str">
        <f t="shared" si="3"/>
        <v>5.06/km</v>
      </c>
      <c r="H73" s="20">
        <f t="shared" si="2"/>
        <v>0.012534722222222221</v>
      </c>
      <c r="I73" s="20">
        <f>F73-INDEX($F$4:$F$225,MATCH(D73,$D$4:$D$225,0))</f>
        <v>0.012256944444444445</v>
      </c>
    </row>
    <row r="74" spans="1:9" s="11" customFormat="1" ht="15" customHeight="1">
      <c r="A74" s="16">
        <v>71</v>
      </c>
      <c r="B74" s="49" t="s">
        <v>122</v>
      </c>
      <c r="C74" s="49" t="s">
        <v>123</v>
      </c>
      <c r="D74" s="50" t="s">
        <v>0</v>
      </c>
      <c r="E74" s="51" t="s">
        <v>36</v>
      </c>
      <c r="F74" s="37">
        <v>0.037349537037037035</v>
      </c>
      <c r="G74" s="16" t="str">
        <f t="shared" si="3"/>
        <v>5.09/km</v>
      </c>
      <c r="H74" s="20">
        <f t="shared" si="2"/>
        <v>0.012870370370370369</v>
      </c>
      <c r="I74" s="20">
        <f>F74-INDEX($F$4:$F$225,MATCH(D74,$D$4:$D$225,0))</f>
        <v>0.012870370370370369</v>
      </c>
    </row>
    <row r="75" spans="1:9" s="11" customFormat="1" ht="15" customHeight="1">
      <c r="A75" s="16">
        <v>72</v>
      </c>
      <c r="B75" s="49" t="s">
        <v>124</v>
      </c>
      <c r="C75" s="49" t="s">
        <v>240</v>
      </c>
      <c r="D75" s="50" t="s">
        <v>32</v>
      </c>
      <c r="E75" s="51" t="s">
        <v>125</v>
      </c>
      <c r="F75" s="37">
        <v>0.037395833333333336</v>
      </c>
      <c r="G75" s="16" t="str">
        <f t="shared" si="3"/>
        <v>5.09/km</v>
      </c>
      <c r="H75" s="20">
        <f t="shared" si="2"/>
        <v>0.01291666666666667</v>
      </c>
      <c r="I75" s="20">
        <f>F75-INDEX($F$4:$F$225,MATCH(D75,$D$4:$D$225,0))</f>
        <v>0.008356481481481482</v>
      </c>
    </row>
    <row r="76" spans="1:9" s="11" customFormat="1" ht="15" customHeight="1">
      <c r="A76" s="16">
        <v>73</v>
      </c>
      <c r="B76" s="49" t="s">
        <v>126</v>
      </c>
      <c r="C76" s="49" t="s">
        <v>127</v>
      </c>
      <c r="D76" s="50" t="s">
        <v>2</v>
      </c>
      <c r="E76" s="51" t="s">
        <v>128</v>
      </c>
      <c r="F76" s="37">
        <v>0.03740740740740741</v>
      </c>
      <c r="G76" s="16" t="str">
        <f t="shared" si="3"/>
        <v>5.09/km</v>
      </c>
      <c r="H76" s="20">
        <f t="shared" si="2"/>
        <v>0.012928240740740744</v>
      </c>
      <c r="I76" s="20">
        <f>F76-INDEX($F$4:$F$225,MATCH(D76,$D$4:$D$225,0))</f>
        <v>0.008935185185185188</v>
      </c>
    </row>
    <row r="77" spans="1:9" s="11" customFormat="1" ht="15" customHeight="1">
      <c r="A77" s="16">
        <v>74</v>
      </c>
      <c r="B77" s="49" t="s">
        <v>102</v>
      </c>
      <c r="C77" s="49" t="s">
        <v>199</v>
      </c>
      <c r="D77" s="50" t="s">
        <v>58</v>
      </c>
      <c r="E77" s="51" t="s">
        <v>129</v>
      </c>
      <c r="F77" s="37">
        <v>0.037488425925925925</v>
      </c>
      <c r="G77" s="16" t="str">
        <f t="shared" si="3"/>
        <v>5.10/km</v>
      </c>
      <c r="H77" s="20">
        <f t="shared" si="2"/>
        <v>0.013009259259259259</v>
      </c>
      <c r="I77" s="20">
        <f>F77-INDEX($F$4:$F$225,MATCH(D77,$D$4:$D$225,0))</f>
        <v>0.006076388888888888</v>
      </c>
    </row>
    <row r="78" spans="1:9" s="11" customFormat="1" ht="15" customHeight="1">
      <c r="A78" s="16">
        <v>75</v>
      </c>
      <c r="B78" s="49" t="s">
        <v>130</v>
      </c>
      <c r="C78" s="49" t="s">
        <v>235</v>
      </c>
      <c r="D78" s="50" t="s">
        <v>1</v>
      </c>
      <c r="E78" s="51" t="s">
        <v>25</v>
      </c>
      <c r="F78" s="37">
        <v>0.037696759259259256</v>
      </c>
      <c r="G78" s="16" t="str">
        <f t="shared" si="3"/>
        <v>5.12/km</v>
      </c>
      <c r="H78" s="20">
        <f t="shared" si="2"/>
        <v>0.01321759259259259</v>
      </c>
      <c r="I78" s="20">
        <f>F78-INDEX($F$4:$F$225,MATCH(D78,$D$4:$D$225,0))</f>
        <v>0.012939814814814814</v>
      </c>
    </row>
    <row r="79" spans="1:9" s="11" customFormat="1" ht="15" customHeight="1">
      <c r="A79" s="16">
        <v>76</v>
      </c>
      <c r="B79" s="52" t="s">
        <v>131</v>
      </c>
      <c r="C79" s="52" t="s">
        <v>132</v>
      </c>
      <c r="D79" s="53" t="s">
        <v>51</v>
      </c>
      <c r="E79" s="54" t="s">
        <v>36</v>
      </c>
      <c r="F79" s="41">
        <v>0.03775462962962963</v>
      </c>
      <c r="G79" s="16" t="str">
        <f t="shared" si="3"/>
        <v>5.12/km</v>
      </c>
      <c r="H79" s="20">
        <f t="shared" si="2"/>
        <v>0.013275462962962965</v>
      </c>
      <c r="I79" s="20">
        <f>F79-INDEX($F$4:$F$225,MATCH(D79,$D$4:$D$225,0))</f>
        <v>0.006944444444444444</v>
      </c>
    </row>
    <row r="80" spans="1:9" s="13" customFormat="1" ht="15" customHeight="1">
      <c r="A80" s="16">
        <v>77</v>
      </c>
      <c r="B80" s="49" t="s">
        <v>133</v>
      </c>
      <c r="C80" s="49" t="s">
        <v>222</v>
      </c>
      <c r="D80" s="50" t="s">
        <v>60</v>
      </c>
      <c r="E80" s="51" t="s">
        <v>25</v>
      </c>
      <c r="F80" s="37">
        <v>0.03787037037037037</v>
      </c>
      <c r="G80" s="16" t="str">
        <f t="shared" si="3"/>
        <v>5.13/km</v>
      </c>
      <c r="H80" s="20">
        <f t="shared" si="2"/>
        <v>0.0133912037037037</v>
      </c>
      <c r="I80" s="20">
        <f>F80-INDEX($F$4:$F$225,MATCH(D80,$D$4:$D$225,0))</f>
        <v>0.006296296296296293</v>
      </c>
    </row>
    <row r="81" spans="1:9" s="11" customFormat="1" ht="15" customHeight="1">
      <c r="A81" s="16">
        <v>78</v>
      </c>
      <c r="B81" s="49" t="s">
        <v>208</v>
      </c>
      <c r="C81" s="49" t="s">
        <v>200</v>
      </c>
      <c r="D81" s="50" t="s">
        <v>2</v>
      </c>
      <c r="E81" s="51" t="s">
        <v>45</v>
      </c>
      <c r="F81" s="37">
        <v>0.03799768518518518</v>
      </c>
      <c r="G81" s="16" t="str">
        <f t="shared" si="3"/>
        <v>5.14/km</v>
      </c>
      <c r="H81" s="20">
        <f t="shared" si="2"/>
        <v>0.013518518518518517</v>
      </c>
      <c r="I81" s="20">
        <f>F81-INDEX($F$4:$F$225,MATCH(D81,$D$4:$D$225,0))</f>
        <v>0.009525462962962961</v>
      </c>
    </row>
    <row r="82" spans="1:9" s="11" customFormat="1" ht="15" customHeight="1">
      <c r="A82" s="16">
        <v>79</v>
      </c>
      <c r="B82" s="49" t="s">
        <v>134</v>
      </c>
      <c r="C82" s="49" t="s">
        <v>135</v>
      </c>
      <c r="D82" s="50" t="s">
        <v>114</v>
      </c>
      <c r="E82" s="51" t="s">
        <v>25</v>
      </c>
      <c r="F82" s="37">
        <v>0.038425925925925926</v>
      </c>
      <c r="G82" s="16" t="str">
        <f t="shared" si="3"/>
        <v>5.18/km</v>
      </c>
      <c r="H82" s="20">
        <f t="shared" si="2"/>
        <v>0.01394675925925926</v>
      </c>
      <c r="I82" s="20">
        <f>F82-INDEX($F$4:$F$225,MATCH(D82,$D$4:$D$225,0))</f>
        <v>0.0024884259259259217</v>
      </c>
    </row>
    <row r="83" spans="1:9" s="11" customFormat="1" ht="15" customHeight="1">
      <c r="A83" s="16">
        <v>80</v>
      </c>
      <c r="B83" s="49" t="s">
        <v>136</v>
      </c>
      <c r="C83" s="49" t="s">
        <v>229</v>
      </c>
      <c r="D83" s="50" t="s">
        <v>1</v>
      </c>
      <c r="E83" s="51" t="s">
        <v>10</v>
      </c>
      <c r="F83" s="37">
        <v>0.038657407407407404</v>
      </c>
      <c r="G83" s="16" t="str">
        <f t="shared" si="3"/>
        <v>5.20/km</v>
      </c>
      <c r="H83" s="20">
        <f t="shared" si="2"/>
        <v>0.014178240740740738</v>
      </c>
      <c r="I83" s="20">
        <f>F83-INDEX($F$4:$F$225,MATCH(D83,$D$4:$D$225,0))</f>
        <v>0.013900462962962962</v>
      </c>
    </row>
    <row r="84" spans="1:9" ht="15" customHeight="1">
      <c r="A84" s="16">
        <v>81</v>
      </c>
      <c r="B84" s="52" t="s">
        <v>7</v>
      </c>
      <c r="C84" s="52" t="s">
        <v>137</v>
      </c>
      <c r="D84" s="53" t="s">
        <v>51</v>
      </c>
      <c r="E84" s="54" t="s">
        <v>36</v>
      </c>
      <c r="F84" s="41">
        <v>0.03903935185185185</v>
      </c>
      <c r="G84" s="16" t="str">
        <f t="shared" si="3"/>
        <v>5.23/km</v>
      </c>
      <c r="H84" s="20">
        <f t="shared" si="2"/>
        <v>0.014560185185185186</v>
      </c>
      <c r="I84" s="20">
        <f>F84-INDEX($F$4:$F$225,MATCH(D84,$D$4:$D$225,0))</f>
        <v>0.008229166666666666</v>
      </c>
    </row>
    <row r="85" spans="1:9" ht="15" customHeight="1">
      <c r="A85" s="16">
        <v>82</v>
      </c>
      <c r="B85" s="49" t="s">
        <v>138</v>
      </c>
      <c r="C85" s="49" t="s">
        <v>4</v>
      </c>
      <c r="D85" s="50" t="s">
        <v>58</v>
      </c>
      <c r="E85" s="51" t="s">
        <v>36</v>
      </c>
      <c r="F85" s="37">
        <v>0.039155092592592596</v>
      </c>
      <c r="G85" s="16" t="str">
        <f t="shared" si="3"/>
        <v>5.24/km</v>
      </c>
      <c r="H85" s="20">
        <f t="shared" si="2"/>
        <v>0.014675925925925929</v>
      </c>
      <c r="I85" s="20">
        <f>F85-INDEX($F$4:$F$225,MATCH(D85,$D$4:$D$225,0))</f>
        <v>0.007743055555555559</v>
      </c>
    </row>
    <row r="86" spans="1:9" ht="15" customHeight="1">
      <c r="A86" s="16">
        <v>83</v>
      </c>
      <c r="B86" s="49" t="s">
        <v>139</v>
      </c>
      <c r="C86" s="49" t="s">
        <v>200</v>
      </c>
      <c r="D86" s="50" t="s">
        <v>3</v>
      </c>
      <c r="E86" s="51" t="s">
        <v>45</v>
      </c>
      <c r="F86" s="37">
        <v>0.03917824074074074</v>
      </c>
      <c r="G86" s="16" t="str">
        <f t="shared" si="3"/>
        <v>5.24/km</v>
      </c>
      <c r="H86" s="20">
        <f t="shared" si="2"/>
        <v>0.014699074074074076</v>
      </c>
      <c r="I86" s="20">
        <f>F86-INDEX($F$4:$F$225,MATCH(D86,$D$4:$D$225,0))</f>
        <v>0.011689814814814816</v>
      </c>
    </row>
    <row r="87" spans="1:9" ht="15" customHeight="1">
      <c r="A87" s="16">
        <v>84</v>
      </c>
      <c r="B87" s="52" t="s">
        <v>140</v>
      </c>
      <c r="C87" s="52" t="s">
        <v>141</v>
      </c>
      <c r="D87" s="53" t="s">
        <v>51</v>
      </c>
      <c r="E87" s="54" t="s">
        <v>243</v>
      </c>
      <c r="F87" s="41">
        <v>0.03922453703703704</v>
      </c>
      <c r="G87" s="16" t="str">
        <f t="shared" si="3"/>
        <v>5.24/km</v>
      </c>
      <c r="H87" s="20">
        <f t="shared" si="2"/>
        <v>0.01474537037037037</v>
      </c>
      <c r="I87" s="20">
        <f>F87-INDEX($F$4:$F$225,MATCH(D87,$D$4:$D$225,0))</f>
        <v>0.00841435185185185</v>
      </c>
    </row>
    <row r="88" spans="1:9" ht="15" customHeight="1">
      <c r="A88" s="31">
        <v>85</v>
      </c>
      <c r="B88" s="59" t="s">
        <v>204</v>
      </c>
      <c r="C88" s="59" t="s">
        <v>223</v>
      </c>
      <c r="D88" s="58" t="s">
        <v>32</v>
      </c>
      <c r="E88" s="32" t="s">
        <v>190</v>
      </c>
      <c r="F88" s="46">
        <v>0.039293981481481485</v>
      </c>
      <c r="G88" s="31" t="str">
        <f t="shared" si="3"/>
        <v>5.25/km</v>
      </c>
      <c r="H88" s="34">
        <f t="shared" si="2"/>
        <v>0.014814814814814819</v>
      </c>
      <c r="I88" s="34">
        <f>F88-INDEX($F$4:$F$225,MATCH(D88,$D$4:$D$225,0))</f>
        <v>0.010254629629629631</v>
      </c>
    </row>
    <row r="89" spans="1:9" ht="15" customHeight="1">
      <c r="A89" s="16">
        <v>86</v>
      </c>
      <c r="B89" s="52" t="s">
        <v>142</v>
      </c>
      <c r="C89" s="52" t="s">
        <v>141</v>
      </c>
      <c r="D89" s="53" t="s">
        <v>51</v>
      </c>
      <c r="E89" s="54" t="s">
        <v>91</v>
      </c>
      <c r="F89" s="41">
        <v>0.03947916666666667</v>
      </c>
      <c r="G89" s="16" t="str">
        <f t="shared" si="3"/>
        <v>5.26/km</v>
      </c>
      <c r="H89" s="20">
        <f t="shared" si="2"/>
        <v>0.015000000000000003</v>
      </c>
      <c r="I89" s="20">
        <f>F89-INDEX($F$4:$F$225,MATCH(D89,$D$4:$D$225,0))</f>
        <v>0.008668981481481482</v>
      </c>
    </row>
    <row r="90" spans="1:9" ht="15" customHeight="1">
      <c r="A90" s="16">
        <v>87</v>
      </c>
      <c r="B90" s="49" t="s">
        <v>246</v>
      </c>
      <c r="C90" s="49" t="s">
        <v>228</v>
      </c>
      <c r="D90" s="50" t="s">
        <v>2</v>
      </c>
      <c r="E90" s="60" t="s">
        <v>187</v>
      </c>
      <c r="F90" s="37">
        <v>0.03951388888888889</v>
      </c>
      <c r="G90" s="16" t="str">
        <f t="shared" si="3"/>
        <v>5.27/km</v>
      </c>
      <c r="H90" s="20">
        <f t="shared" si="2"/>
        <v>0.015034722222222224</v>
      </c>
      <c r="I90" s="20">
        <f>F90-INDEX($F$4:$F$225,MATCH(D90,$D$4:$D$225,0))</f>
        <v>0.011041666666666668</v>
      </c>
    </row>
    <row r="91" spans="1:9" ht="15" customHeight="1">
      <c r="A91" s="16">
        <v>88</v>
      </c>
      <c r="B91" s="52" t="s">
        <v>143</v>
      </c>
      <c r="C91" s="52" t="s">
        <v>144</v>
      </c>
      <c r="D91" s="53" t="s">
        <v>51</v>
      </c>
      <c r="E91" s="54" t="s">
        <v>25</v>
      </c>
      <c r="F91" s="41">
        <v>0.0396875</v>
      </c>
      <c r="G91" s="16" t="str">
        <f t="shared" si="3"/>
        <v>5.28/km</v>
      </c>
      <c r="H91" s="20">
        <f t="shared" si="2"/>
        <v>0.015208333333333334</v>
      </c>
      <c r="I91" s="20">
        <f>F91-INDEX($F$4:$F$225,MATCH(D91,$D$4:$D$225,0))</f>
        <v>0.008877314814814814</v>
      </c>
    </row>
    <row r="92" spans="1:9" ht="15" customHeight="1">
      <c r="A92" s="16">
        <v>89</v>
      </c>
      <c r="B92" s="49" t="s">
        <v>145</v>
      </c>
      <c r="C92" s="49" t="s">
        <v>9</v>
      </c>
      <c r="D92" s="50" t="s">
        <v>58</v>
      </c>
      <c r="E92" s="51" t="s">
        <v>45</v>
      </c>
      <c r="F92" s="37">
        <v>0.03972222222222222</v>
      </c>
      <c r="G92" s="16" t="str">
        <f t="shared" si="3"/>
        <v>5.28/km</v>
      </c>
      <c r="H92" s="20">
        <f t="shared" si="2"/>
        <v>0.015243055555555555</v>
      </c>
      <c r="I92" s="20">
        <f>F92-INDEX($F$4:$F$225,MATCH(D92,$D$4:$D$225,0))</f>
        <v>0.008310185185185184</v>
      </c>
    </row>
    <row r="93" spans="1:9" ht="15" customHeight="1">
      <c r="A93" s="16">
        <v>90</v>
      </c>
      <c r="B93" s="52" t="s">
        <v>146</v>
      </c>
      <c r="C93" s="52" t="s">
        <v>241</v>
      </c>
      <c r="D93" s="53" t="s">
        <v>51</v>
      </c>
      <c r="E93" s="54" t="s">
        <v>25</v>
      </c>
      <c r="F93" s="41">
        <v>0.03978009259259259</v>
      </c>
      <c r="G93" s="16" t="str">
        <f t="shared" si="3"/>
        <v>5.29/km</v>
      </c>
      <c r="H93" s="20">
        <f t="shared" si="2"/>
        <v>0.015300925925925923</v>
      </c>
      <c r="I93" s="20">
        <f>F93-INDEX($F$4:$F$225,MATCH(D93,$D$4:$D$225,0))</f>
        <v>0.008969907407407402</v>
      </c>
    </row>
    <row r="94" spans="1:9" ht="15" customHeight="1">
      <c r="A94" s="16">
        <v>91</v>
      </c>
      <c r="B94" s="52" t="s">
        <v>244</v>
      </c>
      <c r="C94" s="52" t="s">
        <v>147</v>
      </c>
      <c r="D94" s="53" t="s">
        <v>51</v>
      </c>
      <c r="E94" s="54" t="s">
        <v>22</v>
      </c>
      <c r="F94" s="41">
        <v>0.03981481481481482</v>
      </c>
      <c r="G94" s="16" t="str">
        <f t="shared" si="3"/>
        <v>5.29/km</v>
      </c>
      <c r="H94" s="20">
        <f t="shared" si="2"/>
        <v>0.01533564814814815</v>
      </c>
      <c r="I94" s="20">
        <f>F94-INDEX($F$4:$F$225,MATCH(D94,$D$4:$D$225,0))</f>
        <v>0.00900462962962963</v>
      </c>
    </row>
    <row r="95" spans="1:9" ht="15" customHeight="1">
      <c r="A95" s="16">
        <v>92</v>
      </c>
      <c r="B95" s="49" t="s">
        <v>148</v>
      </c>
      <c r="C95" s="49" t="s">
        <v>149</v>
      </c>
      <c r="D95" s="50" t="s">
        <v>58</v>
      </c>
      <c r="E95" s="51" t="s">
        <v>150</v>
      </c>
      <c r="F95" s="37">
        <v>0.04</v>
      </c>
      <c r="G95" s="16" t="str">
        <f t="shared" si="3"/>
        <v>5.31/km</v>
      </c>
      <c r="H95" s="20">
        <f t="shared" si="2"/>
        <v>0.015520833333333334</v>
      </c>
      <c r="I95" s="20">
        <f>F95-INDEX($F$4:$F$225,MATCH(D95,$D$4:$D$225,0))</f>
        <v>0.008587962962962964</v>
      </c>
    </row>
    <row r="96" spans="1:9" ht="15" customHeight="1">
      <c r="A96" s="16">
        <v>93</v>
      </c>
      <c r="B96" s="52" t="s">
        <v>151</v>
      </c>
      <c r="C96" s="52" t="s">
        <v>197</v>
      </c>
      <c r="D96" s="53" t="s">
        <v>51</v>
      </c>
      <c r="E96" s="54" t="s">
        <v>25</v>
      </c>
      <c r="F96" s="41">
        <v>0.04010416666666667</v>
      </c>
      <c r="G96" s="16" t="str">
        <f t="shared" si="3"/>
        <v>5.32/km</v>
      </c>
      <c r="H96" s="20">
        <f aca="true" t="shared" si="4" ref="H96:H107">F96-$F$4</f>
        <v>0.015625000000000003</v>
      </c>
      <c r="I96" s="20">
        <f>F96-INDEX($F$4:$F$225,MATCH(D96,$D$4:$D$225,0))</f>
        <v>0.009293981481481483</v>
      </c>
    </row>
    <row r="97" spans="1:9" ht="15" customHeight="1">
      <c r="A97" s="16">
        <v>94</v>
      </c>
      <c r="B97" s="49" t="s">
        <v>152</v>
      </c>
      <c r="C97" s="49" t="s">
        <v>229</v>
      </c>
      <c r="D97" s="50" t="s">
        <v>2</v>
      </c>
      <c r="E97" s="51" t="s">
        <v>25</v>
      </c>
      <c r="F97" s="37">
        <v>0.040150462962962964</v>
      </c>
      <c r="G97" s="16" t="str">
        <f t="shared" si="3"/>
        <v>5.32/km</v>
      </c>
      <c r="H97" s="20">
        <f t="shared" si="4"/>
        <v>0.015671296296296298</v>
      </c>
      <c r="I97" s="20">
        <f>F97-INDEX($F$4:$F$225,MATCH(D97,$D$4:$D$225,0))</f>
        <v>0.011678240740740743</v>
      </c>
    </row>
    <row r="98" spans="1:9" ht="15" customHeight="1">
      <c r="A98" s="16">
        <v>95</v>
      </c>
      <c r="B98" s="49" t="s">
        <v>153</v>
      </c>
      <c r="C98" s="49" t="s">
        <v>225</v>
      </c>
      <c r="D98" s="50" t="s">
        <v>114</v>
      </c>
      <c r="E98" s="51" t="s">
        <v>129</v>
      </c>
      <c r="F98" s="37">
        <v>0.040949074074074075</v>
      </c>
      <c r="G98" s="16" t="str">
        <f t="shared" si="3"/>
        <v>5.39/km</v>
      </c>
      <c r="H98" s="20">
        <f t="shared" si="4"/>
        <v>0.01646990740740741</v>
      </c>
      <c r="I98" s="20">
        <f>F98-INDEX($F$4:$F$225,MATCH(D98,$D$4:$D$225,0))</f>
        <v>0.005011574074074071</v>
      </c>
    </row>
    <row r="99" spans="1:9" ht="15" customHeight="1">
      <c r="A99" s="16">
        <v>96</v>
      </c>
      <c r="B99" s="49" t="s">
        <v>154</v>
      </c>
      <c r="C99" s="49" t="s">
        <v>222</v>
      </c>
      <c r="D99" s="50" t="s">
        <v>32</v>
      </c>
      <c r="E99" s="51" t="s">
        <v>87</v>
      </c>
      <c r="F99" s="37">
        <v>0.04099537037037037</v>
      </c>
      <c r="G99" s="16" t="str">
        <f t="shared" si="3"/>
        <v>5.39/km</v>
      </c>
      <c r="H99" s="20">
        <f t="shared" si="4"/>
        <v>0.016516203703703703</v>
      </c>
      <c r="I99" s="20">
        <f>F99-INDEX($F$4:$F$225,MATCH(D99,$D$4:$D$225,0))</f>
        <v>0.011956018518518515</v>
      </c>
    </row>
    <row r="100" spans="1:9" ht="15" customHeight="1">
      <c r="A100" s="16">
        <v>97</v>
      </c>
      <c r="B100" s="49" t="s">
        <v>123</v>
      </c>
      <c r="C100" s="49" t="s">
        <v>11</v>
      </c>
      <c r="D100" s="50" t="s">
        <v>60</v>
      </c>
      <c r="E100" s="51" t="s">
        <v>155</v>
      </c>
      <c r="F100" s="37">
        <v>0.04106481481481481</v>
      </c>
      <c r="G100" s="16" t="str">
        <f t="shared" si="3"/>
        <v>5.40/km</v>
      </c>
      <c r="H100" s="20">
        <f t="shared" si="4"/>
        <v>0.016585648148148145</v>
      </c>
      <c r="I100" s="20">
        <f>F100-INDEX($F$4:$F$225,MATCH(D100,$D$4:$D$225,0))</f>
        <v>0.009490740740740737</v>
      </c>
    </row>
    <row r="101" spans="1:9" ht="15" customHeight="1">
      <c r="A101" s="16">
        <v>98</v>
      </c>
      <c r="B101" s="49" t="s">
        <v>156</v>
      </c>
      <c r="C101" s="49" t="s">
        <v>203</v>
      </c>
      <c r="D101" s="50" t="s">
        <v>157</v>
      </c>
      <c r="E101" s="51" t="s">
        <v>158</v>
      </c>
      <c r="F101" s="37">
        <v>0.04114583333333333</v>
      </c>
      <c r="G101" s="16" t="str">
        <f t="shared" si="3"/>
        <v>5.40/km</v>
      </c>
      <c r="H101" s="20">
        <f t="shared" si="4"/>
        <v>0.016666666666666666</v>
      </c>
      <c r="I101" s="20">
        <f>F101-INDEX($F$4:$F$225,MATCH(D101,$D$4:$D$225,0))</f>
        <v>0</v>
      </c>
    </row>
    <row r="102" spans="1:9" ht="15" customHeight="1">
      <c r="A102" s="16">
        <v>99</v>
      </c>
      <c r="B102" s="49" t="s">
        <v>159</v>
      </c>
      <c r="C102" s="49" t="s">
        <v>160</v>
      </c>
      <c r="D102" s="50" t="s">
        <v>114</v>
      </c>
      <c r="E102" s="51" t="s">
        <v>25</v>
      </c>
      <c r="F102" s="37">
        <v>0.04150462962962963</v>
      </c>
      <c r="G102" s="16" t="str">
        <f t="shared" si="3"/>
        <v>5.43/km</v>
      </c>
      <c r="H102" s="20">
        <f t="shared" si="4"/>
        <v>0.01702546296296296</v>
      </c>
      <c r="I102" s="20">
        <f>F102-INDEX($F$4:$F$225,MATCH(D102,$D$4:$D$225,0))</f>
        <v>0.005567129629629623</v>
      </c>
    </row>
    <row r="103" spans="1:9" ht="15" customHeight="1">
      <c r="A103" s="16">
        <v>100</v>
      </c>
      <c r="B103" s="49" t="s">
        <v>115</v>
      </c>
      <c r="C103" s="49" t="s">
        <v>238</v>
      </c>
      <c r="D103" s="50" t="s">
        <v>60</v>
      </c>
      <c r="E103" s="51" t="s">
        <v>45</v>
      </c>
      <c r="F103" s="37">
        <v>0.041874999999999996</v>
      </c>
      <c r="G103" s="16" t="str">
        <f t="shared" si="3"/>
        <v>5.46/km</v>
      </c>
      <c r="H103" s="20">
        <f t="shared" si="4"/>
        <v>0.01739583333333333</v>
      </c>
      <c r="I103" s="20">
        <f>F103-INDEX($F$4:$F$225,MATCH(D103,$D$4:$D$225,0))</f>
        <v>0.010300925925925922</v>
      </c>
    </row>
    <row r="104" spans="1:9" ht="15" customHeight="1">
      <c r="A104" s="16">
        <v>101</v>
      </c>
      <c r="B104" s="52" t="s">
        <v>161</v>
      </c>
      <c r="C104" s="52" t="s">
        <v>241</v>
      </c>
      <c r="D104" s="53" t="s">
        <v>51</v>
      </c>
      <c r="E104" s="54" t="s">
        <v>45</v>
      </c>
      <c r="F104" s="41">
        <v>0.04232638888888889</v>
      </c>
      <c r="G104" s="16" t="str">
        <f t="shared" si="3"/>
        <v>5.50/km</v>
      </c>
      <c r="H104" s="20">
        <f t="shared" si="4"/>
        <v>0.017847222222222226</v>
      </c>
      <c r="I104" s="20">
        <f>F104-INDEX($F$4:$F$225,MATCH(D104,$D$4:$D$225,0))</f>
        <v>0.011516203703703706</v>
      </c>
    </row>
    <row r="105" spans="1:9" ht="15" customHeight="1">
      <c r="A105" s="16">
        <v>102</v>
      </c>
      <c r="B105" s="52" t="s">
        <v>162</v>
      </c>
      <c r="C105" s="52" t="s">
        <v>163</v>
      </c>
      <c r="D105" s="53" t="s">
        <v>51</v>
      </c>
      <c r="E105" s="54" t="s">
        <v>91</v>
      </c>
      <c r="F105" s="41">
        <v>0.042337962962962966</v>
      </c>
      <c r="G105" s="16" t="str">
        <f t="shared" si="3"/>
        <v>5.50/km</v>
      </c>
      <c r="H105" s="20">
        <f t="shared" si="4"/>
        <v>0.0178587962962963</v>
      </c>
      <c r="I105" s="20">
        <f>F105-INDEX($F$4:$F$225,MATCH(D105,$D$4:$D$225,0))</f>
        <v>0.01152777777777778</v>
      </c>
    </row>
    <row r="106" spans="1:9" ht="15" customHeight="1">
      <c r="A106" s="16">
        <v>103</v>
      </c>
      <c r="B106" s="49" t="s">
        <v>164</v>
      </c>
      <c r="C106" s="49" t="s">
        <v>165</v>
      </c>
      <c r="D106" s="50" t="s">
        <v>1</v>
      </c>
      <c r="E106" s="60" t="s">
        <v>187</v>
      </c>
      <c r="F106" s="37">
        <v>0.042337962962962966</v>
      </c>
      <c r="G106" s="16" t="str">
        <f t="shared" si="3"/>
        <v>5.50/km</v>
      </c>
      <c r="H106" s="20">
        <f aca="true" t="shared" si="5" ref="H106:H123">F106-$F$4</f>
        <v>0.0178587962962963</v>
      </c>
      <c r="I106" s="20">
        <f aca="true" t="shared" si="6" ref="I106:I123">F106-INDEX($F$4:$F$225,MATCH(D106,$D$4:$D$225,0))</f>
        <v>0.017581018518518524</v>
      </c>
    </row>
    <row r="107" spans="1:9" ht="15" customHeight="1">
      <c r="A107" s="16">
        <v>104</v>
      </c>
      <c r="B107" s="49" t="s">
        <v>166</v>
      </c>
      <c r="C107" s="49" t="s">
        <v>6</v>
      </c>
      <c r="D107" s="50" t="s">
        <v>58</v>
      </c>
      <c r="E107" s="51" t="s">
        <v>45</v>
      </c>
      <c r="F107" s="37">
        <v>0.04296296296296296</v>
      </c>
      <c r="G107" s="16" t="str">
        <f t="shared" si="3"/>
        <v>5.55/km</v>
      </c>
      <c r="H107" s="20">
        <f t="shared" si="5"/>
        <v>0.018483796296296293</v>
      </c>
      <c r="I107" s="20">
        <f t="shared" si="6"/>
        <v>0.011550925925925923</v>
      </c>
    </row>
    <row r="108" spans="1:9" ht="15" customHeight="1">
      <c r="A108" s="16">
        <v>105</v>
      </c>
      <c r="B108" s="49" t="s">
        <v>167</v>
      </c>
      <c r="C108" s="49" t="s">
        <v>168</v>
      </c>
      <c r="D108" s="50" t="s">
        <v>1</v>
      </c>
      <c r="E108" s="51" t="s">
        <v>196</v>
      </c>
      <c r="F108" s="37">
        <v>0.0431712962962963</v>
      </c>
      <c r="G108" s="16" t="str">
        <f t="shared" si="3"/>
        <v>5.57/km</v>
      </c>
      <c r="H108" s="20">
        <f t="shared" si="5"/>
        <v>0.01869212962962963</v>
      </c>
      <c r="I108" s="20">
        <f t="shared" si="6"/>
        <v>0.018414351851851855</v>
      </c>
    </row>
    <row r="109" spans="1:9" ht="15" customHeight="1">
      <c r="A109" s="16">
        <v>106</v>
      </c>
      <c r="B109" s="49" t="s">
        <v>169</v>
      </c>
      <c r="C109" s="49" t="s">
        <v>170</v>
      </c>
      <c r="D109" s="50" t="s">
        <v>60</v>
      </c>
      <c r="E109" s="51" t="s">
        <v>45</v>
      </c>
      <c r="F109" s="37">
        <v>0.04349537037037037</v>
      </c>
      <c r="G109" s="16" t="str">
        <f t="shared" si="3"/>
        <v>5.60/km</v>
      </c>
      <c r="H109" s="20">
        <f t="shared" si="5"/>
        <v>0.019016203703703705</v>
      </c>
      <c r="I109" s="20">
        <f t="shared" si="6"/>
        <v>0.011921296296296298</v>
      </c>
    </row>
    <row r="110" spans="1:9" ht="15" customHeight="1">
      <c r="A110" s="16">
        <v>107</v>
      </c>
      <c r="B110" s="52" t="s">
        <v>171</v>
      </c>
      <c r="C110" s="52" t="s">
        <v>172</v>
      </c>
      <c r="D110" s="53" t="s">
        <v>51</v>
      </c>
      <c r="E110" s="54" t="s">
        <v>173</v>
      </c>
      <c r="F110" s="41">
        <v>0.043923611111111115</v>
      </c>
      <c r="G110" s="16" t="str">
        <f t="shared" si="3"/>
        <v>6.03/km</v>
      </c>
      <c r="H110" s="20">
        <f t="shared" si="5"/>
        <v>0.019444444444444448</v>
      </c>
      <c r="I110" s="20">
        <f t="shared" si="6"/>
        <v>0.013113425925925928</v>
      </c>
    </row>
    <row r="111" spans="1:9" ht="15" customHeight="1">
      <c r="A111" s="16">
        <v>108</v>
      </c>
      <c r="B111" s="49" t="s">
        <v>8</v>
      </c>
      <c r="C111" s="49" t="s">
        <v>229</v>
      </c>
      <c r="D111" s="50" t="s">
        <v>60</v>
      </c>
      <c r="E111" s="51" t="s">
        <v>173</v>
      </c>
      <c r="F111" s="37">
        <v>0.04412037037037037</v>
      </c>
      <c r="G111" s="16" t="str">
        <f t="shared" si="3"/>
        <v>6.05/km</v>
      </c>
      <c r="H111" s="20">
        <f t="shared" si="5"/>
        <v>0.019641203703703706</v>
      </c>
      <c r="I111" s="20">
        <f t="shared" si="6"/>
        <v>0.012546296296296298</v>
      </c>
    </row>
    <row r="112" spans="1:9" ht="15" customHeight="1">
      <c r="A112" s="16">
        <v>109</v>
      </c>
      <c r="B112" s="52" t="s">
        <v>174</v>
      </c>
      <c r="C112" s="52" t="s">
        <v>12</v>
      </c>
      <c r="D112" s="53" t="s">
        <v>51</v>
      </c>
      <c r="E112" s="54" t="s">
        <v>150</v>
      </c>
      <c r="F112" s="41">
        <v>0.04420138888888889</v>
      </c>
      <c r="G112" s="16" t="str">
        <f t="shared" si="3"/>
        <v>6.05/km</v>
      </c>
      <c r="H112" s="20">
        <f t="shared" si="5"/>
        <v>0.01972222222222222</v>
      </c>
      <c r="I112" s="20">
        <f t="shared" si="6"/>
        <v>0.0133912037037037</v>
      </c>
    </row>
    <row r="113" spans="1:9" ht="15" customHeight="1">
      <c r="A113" s="16">
        <v>110</v>
      </c>
      <c r="B113" s="49" t="s">
        <v>175</v>
      </c>
      <c r="C113" s="49" t="s">
        <v>194</v>
      </c>
      <c r="D113" s="50" t="s">
        <v>157</v>
      </c>
      <c r="E113" s="51" t="s">
        <v>45</v>
      </c>
      <c r="F113" s="37">
        <v>0.0450462962962963</v>
      </c>
      <c r="G113" s="16" t="str">
        <f t="shared" si="3"/>
        <v>6.12/km</v>
      </c>
      <c r="H113" s="20">
        <f t="shared" si="5"/>
        <v>0.020567129629629633</v>
      </c>
      <c r="I113" s="20">
        <f t="shared" si="6"/>
        <v>0.0039004629629629667</v>
      </c>
    </row>
    <row r="114" spans="1:9" ht="15" customHeight="1">
      <c r="A114" s="16">
        <v>111</v>
      </c>
      <c r="B114" s="49" t="s">
        <v>176</v>
      </c>
      <c r="C114" s="49" t="s">
        <v>230</v>
      </c>
      <c r="D114" s="50" t="s">
        <v>2</v>
      </c>
      <c r="E114" s="51" t="s">
        <v>25</v>
      </c>
      <c r="F114" s="37">
        <v>0.04530092592592593</v>
      </c>
      <c r="G114" s="16" t="str">
        <f t="shared" si="3"/>
        <v>6.15/km</v>
      </c>
      <c r="H114" s="20">
        <f t="shared" si="5"/>
        <v>0.020821759259259266</v>
      </c>
      <c r="I114" s="20">
        <f t="shared" si="6"/>
        <v>0.01682870370370371</v>
      </c>
    </row>
    <row r="115" spans="1:9" ht="15" customHeight="1">
      <c r="A115" s="16">
        <v>112</v>
      </c>
      <c r="B115" s="49" t="s">
        <v>177</v>
      </c>
      <c r="C115" s="49" t="s">
        <v>242</v>
      </c>
      <c r="D115" s="50" t="s">
        <v>157</v>
      </c>
      <c r="E115" s="51" t="s">
        <v>25</v>
      </c>
      <c r="F115" s="37">
        <v>0.04532407407407407</v>
      </c>
      <c r="G115" s="16" t="str">
        <f t="shared" si="3"/>
        <v>6.15/km</v>
      </c>
      <c r="H115" s="20">
        <f t="shared" si="5"/>
        <v>0.020844907407407406</v>
      </c>
      <c r="I115" s="20">
        <f t="shared" si="6"/>
        <v>0.004178240740740739</v>
      </c>
    </row>
    <row r="116" spans="1:9" ht="15" customHeight="1">
      <c r="A116" s="16">
        <v>113</v>
      </c>
      <c r="B116" s="49" t="s">
        <v>178</v>
      </c>
      <c r="C116" s="49" t="s">
        <v>202</v>
      </c>
      <c r="D116" s="50" t="s">
        <v>60</v>
      </c>
      <c r="E116" s="51" t="s">
        <v>45</v>
      </c>
      <c r="F116" s="37">
        <v>0.04605324074074074</v>
      </c>
      <c r="G116" s="16" t="str">
        <f t="shared" si="3"/>
        <v>6.21/km</v>
      </c>
      <c r="H116" s="20">
        <f t="shared" si="5"/>
        <v>0.021574074074074075</v>
      </c>
      <c r="I116" s="20">
        <f t="shared" si="6"/>
        <v>0.014479166666666668</v>
      </c>
    </row>
    <row r="117" spans="1:9" ht="15" customHeight="1">
      <c r="A117" s="16">
        <v>114</v>
      </c>
      <c r="B117" s="49" t="s">
        <v>179</v>
      </c>
      <c r="C117" s="49" t="s">
        <v>180</v>
      </c>
      <c r="D117" s="50" t="s">
        <v>58</v>
      </c>
      <c r="E117" s="51" t="s">
        <v>10</v>
      </c>
      <c r="F117" s="37">
        <v>0.046064814814814815</v>
      </c>
      <c r="G117" s="16" t="str">
        <f t="shared" si="3"/>
        <v>6.21/km</v>
      </c>
      <c r="H117" s="20">
        <f t="shared" si="5"/>
        <v>0.02158564814814815</v>
      </c>
      <c r="I117" s="20">
        <f t="shared" si="6"/>
        <v>0.014652777777777778</v>
      </c>
    </row>
    <row r="118" spans="1:9" ht="15" customHeight="1">
      <c r="A118" s="16">
        <v>115</v>
      </c>
      <c r="B118" s="52" t="s">
        <v>181</v>
      </c>
      <c r="C118" s="52" t="s">
        <v>197</v>
      </c>
      <c r="D118" s="53" t="s">
        <v>51</v>
      </c>
      <c r="E118" s="54" t="s">
        <v>10</v>
      </c>
      <c r="F118" s="41">
        <v>0.046342592592592595</v>
      </c>
      <c r="G118" s="16" t="str">
        <f t="shared" si="3"/>
        <v>6.23/km</v>
      </c>
      <c r="H118" s="20">
        <f t="shared" si="5"/>
        <v>0.02186342592592593</v>
      </c>
      <c r="I118" s="20">
        <f t="shared" si="6"/>
        <v>0.015532407407407408</v>
      </c>
    </row>
    <row r="119" spans="1:9" ht="15" customHeight="1">
      <c r="A119" s="16">
        <v>116</v>
      </c>
      <c r="B119" s="49" t="s">
        <v>182</v>
      </c>
      <c r="C119" s="49" t="s">
        <v>13</v>
      </c>
      <c r="D119" s="50" t="s">
        <v>3</v>
      </c>
      <c r="E119" s="51" t="s">
        <v>45</v>
      </c>
      <c r="F119" s="37">
        <v>0.046724537037037044</v>
      </c>
      <c r="G119" s="16" t="str">
        <f t="shared" si="3"/>
        <v>6.26/km</v>
      </c>
      <c r="H119" s="20">
        <f t="shared" si="5"/>
        <v>0.022245370370370377</v>
      </c>
      <c r="I119" s="20">
        <f t="shared" si="6"/>
        <v>0.019236111111111117</v>
      </c>
    </row>
    <row r="120" spans="1:9" ht="15" customHeight="1">
      <c r="A120" s="16">
        <v>117</v>
      </c>
      <c r="B120" s="52" t="s">
        <v>111</v>
      </c>
      <c r="C120" s="52" t="s">
        <v>183</v>
      </c>
      <c r="D120" s="53" t="s">
        <v>51</v>
      </c>
      <c r="E120" s="54" t="s">
        <v>25</v>
      </c>
      <c r="F120" s="41">
        <v>0.046724537037037044</v>
      </c>
      <c r="G120" s="16" t="str">
        <f t="shared" si="3"/>
        <v>6.26/km</v>
      </c>
      <c r="H120" s="20">
        <f t="shared" si="5"/>
        <v>0.022245370370370377</v>
      </c>
      <c r="I120" s="20">
        <f t="shared" si="6"/>
        <v>0.015914351851851857</v>
      </c>
    </row>
    <row r="121" spans="1:9" ht="15" customHeight="1">
      <c r="A121" s="16">
        <v>118</v>
      </c>
      <c r="B121" s="52" t="s">
        <v>184</v>
      </c>
      <c r="C121" s="52" t="s">
        <v>197</v>
      </c>
      <c r="D121" s="53" t="s">
        <v>51</v>
      </c>
      <c r="E121" s="54" t="s">
        <v>25</v>
      </c>
      <c r="F121" s="41">
        <v>0.04766203703703704</v>
      </c>
      <c r="G121" s="16" t="str">
        <f t="shared" si="3"/>
        <v>6.34/km</v>
      </c>
      <c r="H121" s="20">
        <f t="shared" si="5"/>
        <v>0.02318287037037037</v>
      </c>
      <c r="I121" s="20">
        <f t="shared" si="6"/>
        <v>0.01685185185185185</v>
      </c>
    </row>
    <row r="122" spans="1:9" ht="15" customHeight="1">
      <c r="A122" s="31">
        <v>119</v>
      </c>
      <c r="B122" s="59" t="s">
        <v>185</v>
      </c>
      <c r="C122" s="59" t="s">
        <v>227</v>
      </c>
      <c r="D122" s="58" t="s">
        <v>1</v>
      </c>
      <c r="E122" s="32" t="s">
        <v>190</v>
      </c>
      <c r="F122" s="46">
        <v>0.04842592592592593</v>
      </c>
      <c r="G122" s="31" t="str">
        <f t="shared" si="3"/>
        <v>6.40/km</v>
      </c>
      <c r="H122" s="34">
        <f t="shared" si="5"/>
        <v>0.02394675925925926</v>
      </c>
      <c r="I122" s="34">
        <f t="shared" si="6"/>
        <v>0.023668981481481485</v>
      </c>
    </row>
    <row r="123" spans="1:9" ht="15" customHeight="1">
      <c r="A123" s="18">
        <v>120</v>
      </c>
      <c r="B123" s="55" t="s">
        <v>186</v>
      </c>
      <c r="C123" s="55" t="s">
        <v>232</v>
      </c>
      <c r="D123" s="56" t="s">
        <v>60</v>
      </c>
      <c r="E123" s="57" t="s">
        <v>10</v>
      </c>
      <c r="F123" s="44">
        <v>0.061111111111111116</v>
      </c>
      <c r="G123" s="18" t="str">
        <f t="shared" si="3"/>
        <v>8.25/km</v>
      </c>
      <c r="H123" s="22">
        <f t="shared" si="5"/>
        <v>0.03663194444444445</v>
      </c>
      <c r="I123" s="22">
        <f t="shared" si="6"/>
        <v>0.029537037037037042</v>
      </c>
    </row>
  </sheetData>
  <autoFilter ref="A3:I123"/>
  <mergeCells count="2">
    <mergeCell ref="A1:I1"/>
    <mergeCell ref="A2:G2"/>
  </mergeCells>
  <dataValidations count="1">
    <dataValidation type="list" allowBlank="1" showInputMessage="1" showErrorMessage="1" sqref="E10:E22 E4:E7 E89 E123 E71:E87 E24:E69 E91:E105 E107:E121">
      <formula1>#REF!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Corri tra le Cerase 9ª edizione</v>
      </c>
      <c r="B1" s="27"/>
      <c r="C1" s="27"/>
    </row>
    <row r="2" spans="1:3" ht="33" customHeight="1">
      <c r="A2" s="28" t="str">
        <f>Individuale!A2&amp;" km. "&amp;Individuale!I2</f>
        <v>Castelchiodato (RM) Italia - Domenica 02/06/2011 km. 10,45</v>
      </c>
      <c r="B2" s="28"/>
      <c r="C2" s="28"/>
    </row>
    <row r="3" spans="1:3" ht="24.75" customHeight="1">
      <c r="A3" s="14" t="s">
        <v>210</v>
      </c>
      <c r="B3" s="9" t="s">
        <v>214</v>
      </c>
      <c r="C3" s="9" t="s">
        <v>219</v>
      </c>
    </row>
    <row r="4" spans="1:3" ht="15" customHeight="1">
      <c r="A4" s="15">
        <v>1</v>
      </c>
      <c r="B4" s="29" t="s">
        <v>25</v>
      </c>
      <c r="C4" s="30">
        <v>30</v>
      </c>
    </row>
    <row r="5" spans="1:3" ht="15" customHeight="1">
      <c r="A5" s="16">
        <v>2</v>
      </c>
      <c r="B5" s="17" t="s">
        <v>45</v>
      </c>
      <c r="C5" s="23">
        <v>16</v>
      </c>
    </row>
    <row r="6" spans="1:3" ht="15" customHeight="1">
      <c r="A6" s="16">
        <v>3</v>
      </c>
      <c r="B6" s="17" t="s">
        <v>36</v>
      </c>
      <c r="C6" s="23">
        <v>11</v>
      </c>
    </row>
    <row r="7" spans="1:3" ht="15" customHeight="1">
      <c r="A7" s="31">
        <v>4</v>
      </c>
      <c r="B7" s="32" t="s">
        <v>190</v>
      </c>
      <c r="C7" s="33">
        <v>5</v>
      </c>
    </row>
    <row r="8" spans="1:3" ht="15" customHeight="1">
      <c r="A8" s="16">
        <v>5</v>
      </c>
      <c r="B8" s="17" t="s">
        <v>10</v>
      </c>
      <c r="C8" s="23">
        <v>5</v>
      </c>
    </row>
    <row r="9" spans="1:3" ht="15" customHeight="1">
      <c r="A9" s="16">
        <v>6</v>
      </c>
      <c r="B9" s="17" t="s">
        <v>42</v>
      </c>
      <c r="C9" s="23">
        <v>4</v>
      </c>
    </row>
    <row r="10" spans="1:3" ht="15" customHeight="1">
      <c r="A10" s="16">
        <v>7</v>
      </c>
      <c r="B10" s="17" t="s">
        <v>91</v>
      </c>
      <c r="C10" s="23">
        <v>3</v>
      </c>
    </row>
    <row r="11" spans="1:3" ht="15" customHeight="1">
      <c r="A11" s="16">
        <v>8</v>
      </c>
      <c r="B11" s="17" t="s">
        <v>243</v>
      </c>
      <c r="C11" s="23">
        <v>3</v>
      </c>
    </row>
    <row r="12" spans="1:3" ht="15" customHeight="1">
      <c r="A12" s="16">
        <v>9</v>
      </c>
      <c r="B12" s="17" t="s">
        <v>191</v>
      </c>
      <c r="C12" s="23">
        <v>3</v>
      </c>
    </row>
    <row r="13" spans="1:3" ht="15" customHeight="1">
      <c r="A13" s="16">
        <v>10</v>
      </c>
      <c r="B13" s="17" t="s">
        <v>196</v>
      </c>
      <c r="C13" s="23">
        <v>3</v>
      </c>
    </row>
    <row r="14" spans="1:3" ht="15" customHeight="1">
      <c r="A14" s="16">
        <v>11</v>
      </c>
      <c r="B14" s="17" t="s">
        <v>173</v>
      </c>
      <c r="C14" s="23">
        <v>2</v>
      </c>
    </row>
    <row r="15" spans="1:3" ht="15" customHeight="1">
      <c r="A15" s="16">
        <v>12</v>
      </c>
      <c r="B15" s="17" t="s">
        <v>129</v>
      </c>
      <c r="C15" s="23">
        <v>2</v>
      </c>
    </row>
    <row r="16" spans="1:3" ht="15" customHeight="1">
      <c r="A16" s="16">
        <v>13</v>
      </c>
      <c r="B16" s="17" t="s">
        <v>15</v>
      </c>
      <c r="C16" s="23">
        <v>2</v>
      </c>
    </row>
    <row r="17" spans="1:3" ht="15" customHeight="1">
      <c r="A17" s="16">
        <v>14</v>
      </c>
      <c r="B17" s="17" t="s">
        <v>150</v>
      </c>
      <c r="C17" s="23">
        <v>2</v>
      </c>
    </row>
    <row r="18" spans="1:3" ht="15" customHeight="1">
      <c r="A18" s="16">
        <v>15</v>
      </c>
      <c r="B18" s="17" t="s">
        <v>22</v>
      </c>
      <c r="C18" s="23">
        <v>2</v>
      </c>
    </row>
    <row r="19" spans="1:3" ht="15" customHeight="1">
      <c r="A19" s="16">
        <v>16</v>
      </c>
      <c r="B19" s="17" t="s">
        <v>52</v>
      </c>
      <c r="C19" s="23">
        <v>2</v>
      </c>
    </row>
    <row r="20" spans="1:3" ht="15" customHeight="1">
      <c r="A20" s="16">
        <v>17</v>
      </c>
      <c r="B20" s="17" t="s">
        <v>74</v>
      </c>
      <c r="C20" s="23">
        <v>2</v>
      </c>
    </row>
    <row r="21" spans="1:3" ht="15" customHeight="1">
      <c r="A21" s="16">
        <v>18</v>
      </c>
      <c r="B21" s="17" t="s">
        <v>87</v>
      </c>
      <c r="C21" s="23">
        <v>2</v>
      </c>
    </row>
    <row r="22" spans="1:3" ht="15" customHeight="1">
      <c r="A22" s="16">
        <v>19</v>
      </c>
      <c r="B22" s="17" t="s">
        <v>187</v>
      </c>
      <c r="C22" s="23">
        <v>2</v>
      </c>
    </row>
    <row r="23" spans="1:3" ht="15" customHeight="1">
      <c r="A23" s="16">
        <v>20</v>
      </c>
      <c r="B23" s="17" t="s">
        <v>40</v>
      </c>
      <c r="C23" s="23">
        <v>2</v>
      </c>
    </row>
    <row r="24" spans="1:3" ht="15" customHeight="1">
      <c r="A24" s="16">
        <v>21</v>
      </c>
      <c r="B24" s="17" t="s">
        <v>62</v>
      </c>
      <c r="C24" s="23">
        <v>2</v>
      </c>
    </row>
    <row r="25" spans="1:3" ht="15" customHeight="1">
      <c r="A25" s="16">
        <v>22</v>
      </c>
      <c r="B25" s="17" t="s">
        <v>226</v>
      </c>
      <c r="C25" s="23">
        <v>2</v>
      </c>
    </row>
    <row r="26" spans="1:3" ht="15" customHeight="1">
      <c r="A26" s="16">
        <v>23</v>
      </c>
      <c r="B26" s="17" t="s">
        <v>103</v>
      </c>
      <c r="C26" s="23">
        <v>1</v>
      </c>
    </row>
    <row r="27" spans="1:3" ht="15" customHeight="1">
      <c r="A27" s="16">
        <v>24</v>
      </c>
      <c r="B27" s="17" t="s">
        <v>70</v>
      </c>
      <c r="C27" s="23">
        <v>1</v>
      </c>
    </row>
    <row r="28" spans="1:3" ht="15" customHeight="1">
      <c r="A28" s="16">
        <v>25</v>
      </c>
      <c r="B28" s="17" t="s">
        <v>128</v>
      </c>
      <c r="C28" s="23">
        <v>1</v>
      </c>
    </row>
    <row r="29" spans="1:3" ht="15" customHeight="1">
      <c r="A29" s="16">
        <v>26</v>
      </c>
      <c r="B29" s="17" t="s">
        <v>38</v>
      </c>
      <c r="C29" s="23">
        <v>1</v>
      </c>
    </row>
    <row r="30" spans="1:3" ht="15" customHeight="1">
      <c r="A30" s="16">
        <v>27</v>
      </c>
      <c r="B30" s="17" t="s">
        <v>33</v>
      </c>
      <c r="C30" s="23">
        <v>1</v>
      </c>
    </row>
    <row r="31" spans="1:3" ht="15" customHeight="1">
      <c r="A31" s="16">
        <v>28</v>
      </c>
      <c r="B31" s="17" t="s">
        <v>155</v>
      </c>
      <c r="C31" s="23">
        <v>1</v>
      </c>
    </row>
    <row r="32" spans="1:3" ht="15" customHeight="1">
      <c r="A32" s="16">
        <v>29</v>
      </c>
      <c r="B32" s="17" t="s">
        <v>109</v>
      </c>
      <c r="C32" s="23">
        <v>1</v>
      </c>
    </row>
    <row r="33" spans="1:3" ht="15" customHeight="1">
      <c r="A33" s="16">
        <v>30</v>
      </c>
      <c r="B33" s="17" t="s">
        <v>125</v>
      </c>
      <c r="C33" s="23">
        <v>1</v>
      </c>
    </row>
    <row r="34" spans="1:3" ht="15" customHeight="1">
      <c r="A34" s="16">
        <v>31</v>
      </c>
      <c r="B34" s="17" t="s">
        <v>30</v>
      </c>
      <c r="C34" s="23">
        <v>1</v>
      </c>
    </row>
    <row r="35" spans="1:3" ht="15" customHeight="1">
      <c r="A35" s="16">
        <v>32</v>
      </c>
      <c r="B35" s="17" t="s">
        <v>97</v>
      </c>
      <c r="C35" s="23">
        <v>1</v>
      </c>
    </row>
    <row r="36" spans="1:3" ht="15" customHeight="1">
      <c r="A36" s="16">
        <v>33</v>
      </c>
      <c r="B36" s="17" t="s">
        <v>158</v>
      </c>
      <c r="C36" s="23">
        <v>1</v>
      </c>
    </row>
    <row r="37" spans="1:3" ht="15" customHeight="1">
      <c r="A37" s="16">
        <v>34</v>
      </c>
      <c r="B37" s="17" t="s">
        <v>83</v>
      </c>
      <c r="C37" s="23">
        <v>1</v>
      </c>
    </row>
    <row r="38" spans="1:3" ht="15" customHeight="1">
      <c r="A38" s="18">
        <v>35</v>
      </c>
      <c r="B38" s="21" t="s">
        <v>27</v>
      </c>
      <c r="C38" s="24">
        <v>1</v>
      </c>
    </row>
    <row r="39" ht="12.75">
      <c r="C39" s="2">
        <f>SUM(C4:C38)</f>
        <v>120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