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<sst xmlns="http://schemas.openxmlformats.org/spreadsheetml/2006/main" count="270" uniqueCount="148">
  <si>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</si>
  <si>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</si>
  <si>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</si>
  <si>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</si>
  <si>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</si>
  <si>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</si>
  <si>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</si>
  <si>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</si>
  <si>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</si>
  <si>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</si>
  <si>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</si>
  <si>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</si>
  <si>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LATINA RUNNERS</t>
  </si>
  <si>
    <t>ATLETICA ARCE</t>
  </si>
  <si>
    <t>SOUFYANE</t>
  </si>
  <si>
    <t>EL FADIL</t>
  </si>
  <si>
    <t>M30</t>
  </si>
  <si>
    <t>RUNNING CLUB FU</t>
  </si>
  <si>
    <t>00:55:10</t>
  </si>
  <si>
    <t>BUCCILLI</t>
  </si>
  <si>
    <t>CARMINE</t>
  </si>
  <si>
    <t>M25</t>
  </si>
  <si>
    <t>ASD SORA RUNNER</t>
  </si>
  <si>
    <t>BIANCO</t>
  </si>
  <si>
    <t>GIANFRANCO</t>
  </si>
  <si>
    <t>M35</t>
  </si>
  <si>
    <t>ASD ERCO SPORT</t>
  </si>
  <si>
    <t>PILLA</t>
  </si>
  <si>
    <t>MARCIANO</t>
  </si>
  <si>
    <t>M45</t>
  </si>
  <si>
    <t>ASD ATLETICA VE</t>
  </si>
  <si>
    <t>VENDITTI</t>
  </si>
  <si>
    <t>ROMEO</t>
  </si>
  <si>
    <t>M40</t>
  </si>
  <si>
    <t>CORSETTI</t>
  </si>
  <si>
    <t>DAVIDE</t>
  </si>
  <si>
    <t>ROCCO</t>
  </si>
  <si>
    <t>MARTINA</t>
  </si>
  <si>
    <t>F20</t>
  </si>
  <si>
    <t>GIONTA</t>
  </si>
  <si>
    <t>MASSIMO</t>
  </si>
  <si>
    <t>ESPOSITO</t>
  </si>
  <si>
    <t>VINCENZO</t>
  </si>
  <si>
    <t>PARISI</t>
  </si>
  <si>
    <t>MAGNO ROBERTO</t>
  </si>
  <si>
    <t>POLISPORTIVA FA</t>
  </si>
  <si>
    <t>MECERA</t>
  </si>
  <si>
    <t>MICHELE</t>
  </si>
  <si>
    <t>ASD ATLETICA SA</t>
  </si>
  <si>
    <t>COPPOLA</t>
  </si>
  <si>
    <t>CLAUDIO</t>
  </si>
  <si>
    <t>M50</t>
  </si>
  <si>
    <t>VELLUCCI</t>
  </si>
  <si>
    <t>GIUSEPPE</t>
  </si>
  <si>
    <t>QUESTURA LATINA</t>
  </si>
  <si>
    <t>GIANLUCA</t>
  </si>
  <si>
    <t>OLIMPIC ATLETIC</t>
  </si>
  <si>
    <t>DORSI</t>
  </si>
  <si>
    <t>ANTONIETTA</t>
  </si>
  <si>
    <t>F40</t>
  </si>
  <si>
    <t>ATLETICA TRAINI</t>
  </si>
  <si>
    <t>REALE</t>
  </si>
  <si>
    <t>MAURIZIO</t>
  </si>
  <si>
    <t>COZZOLINO</t>
  </si>
  <si>
    <t>ANTONIO</t>
  </si>
  <si>
    <t>DI PRINCIPE</t>
  </si>
  <si>
    <t>PATRIZIA</t>
  </si>
  <si>
    <t>F35</t>
  </si>
  <si>
    <t>PALMA</t>
  </si>
  <si>
    <t>RICCARDO</t>
  </si>
  <si>
    <t>GERMANI</t>
  </si>
  <si>
    <t>LUCIA</t>
  </si>
  <si>
    <t>DI FOLCO</t>
  </si>
  <si>
    <t>LUCIANO</t>
  </si>
  <si>
    <t>MUZZO</t>
  </si>
  <si>
    <t>ORAZIO</t>
  </si>
  <si>
    <t>POLIGOLFO FORMI</t>
  </si>
  <si>
    <t>SARAGA</t>
  </si>
  <si>
    <t>ALESSANDRO</t>
  </si>
  <si>
    <t>PANNONE</t>
  </si>
  <si>
    <t>FABIO</t>
  </si>
  <si>
    <t>CONFLITTI</t>
  </si>
  <si>
    <t>FRANCESCO</t>
  </si>
  <si>
    <t>M20</t>
  </si>
  <si>
    <t>ATINA RAIL RUNN</t>
  </si>
  <si>
    <t>ROSA</t>
  </si>
  <si>
    <t>S DONATO</t>
  </si>
  <si>
    <t>CEDRONE</t>
  </si>
  <si>
    <t>FERNANDO</t>
  </si>
  <si>
    <t>REA CYCLING</t>
  </si>
  <si>
    <t>MARTINI</t>
  </si>
  <si>
    <t>PAOLO</t>
  </si>
  <si>
    <t>GOLVELLI</t>
  </si>
  <si>
    <t>GIOVANNI</t>
  </si>
  <si>
    <t>M60</t>
  </si>
  <si>
    <t>AMEDEI</t>
  </si>
  <si>
    <t>FABRIZIO</t>
  </si>
  <si>
    <t>PIGNATELLI</t>
  </si>
  <si>
    <t>LUIGI MARIO</t>
  </si>
  <si>
    <t>M55</t>
  </si>
  <si>
    <t>CENTRO SPORTIVO</t>
  </si>
  <si>
    <t>WALTER</t>
  </si>
  <si>
    <t>PARRAVANO</t>
  </si>
  <si>
    <t>MORLANDO</t>
  </si>
  <si>
    <t>FRANCO</t>
  </si>
  <si>
    <t>ANTONELLO</t>
  </si>
  <si>
    <t>LA ROCCA</t>
  </si>
  <si>
    <t>MARCELLO</t>
  </si>
  <si>
    <t>ASD IRON BIKE</t>
  </si>
  <si>
    <t>LEONE</t>
  </si>
  <si>
    <t>CESIDIO</t>
  </si>
  <si>
    <t>IRON BIKE SAN D</t>
  </si>
  <si>
    <t>MAIURI</t>
  </si>
  <si>
    <t>IVANA</t>
  </si>
  <si>
    <t>F55</t>
  </si>
  <si>
    <t>PAGLIUCA</t>
  </si>
  <si>
    <t>IMMACOLATA</t>
  </si>
  <si>
    <t>F45</t>
  </si>
  <si>
    <t>LENORE</t>
  </si>
  <si>
    <t>SCIARRETTA</t>
  </si>
  <si>
    <t>SANTINI</t>
  </si>
  <si>
    <t>ATLETICO VISO M</t>
  </si>
  <si>
    <t>SONIA</t>
  </si>
  <si>
    <t>F30</t>
  </si>
  <si>
    <t>REALI</t>
  </si>
  <si>
    <t>MATTEI</t>
  </si>
  <si>
    <t>ELEUTERIO</t>
  </si>
  <si>
    <t>MARCO</t>
  </si>
  <si>
    <t>VISCO</t>
  </si>
  <si>
    <t>FIDAL</t>
  </si>
  <si>
    <t>PATRIARCA</t>
  </si>
  <si>
    <t>DANIELA</t>
  </si>
  <si>
    <t>ROMEI</t>
  </si>
  <si>
    <t>MARIA MICHELA</t>
  </si>
  <si>
    <t>COLETTI</t>
  </si>
  <si>
    <t>MARZI</t>
  </si>
  <si>
    <t>PIMPINELLA</t>
  </si>
  <si>
    <t>LORENZO</t>
  </si>
  <si>
    <t>PACE</t>
  </si>
  <si>
    <t>ANNA</t>
  </si>
  <si>
    <t>02:00:44</t>
  </si>
  <si>
    <t>MAZZOLA</t>
  </si>
  <si>
    <t>DONATA</t>
  </si>
  <si>
    <t>02:21:36</t>
  </si>
  <si>
    <t>RUFO</t>
  </si>
  <si>
    <t>STEFANO</t>
  </si>
  <si>
    <t>San Donato Val Comino (Fr) Italia - Sabato 31/07/2010</t>
  </si>
  <si>
    <t>La Montanara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</si>
</sst>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49" fontId="14" fillId="3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25" customWidth="1"/>
    <col min="6" max="6" width="10.140625" style="4" customWidth="1"/>
    <col min="7" max="9" width="10.140625" style="5" customWidth="1"/>
  </cols>
  <sheetData>
    <row r="1" spans="1:9" ht="24.75" customHeight="1">
      <c r="A1" s="37" t="s">
        <v>147</v>
      </c>
      <c r="B1" s="38"/>
      <c r="C1" s="38"/>
      <c r="D1" s="38"/>
      <c r="E1" s="38"/>
      <c r="F1" s="38"/>
      <c r="G1" s="39"/>
      <c r="H1" s="39"/>
      <c r="I1" s="40"/>
    </row>
    <row r="2" spans="1:9" ht="24.75" customHeight="1">
      <c r="A2" s="41" t="s">
        <v>146</v>
      </c>
      <c r="B2" s="42"/>
      <c r="C2" s="42"/>
      <c r="D2" s="42"/>
      <c r="E2" s="42"/>
      <c r="F2" s="42"/>
      <c r="G2" s="43"/>
      <c r="H2" s="9" t="s">
        <v>0</v>
      </c>
      <c r="I2" s="10">
        <v>16.7</v>
      </c>
    </row>
    <row r="3" spans="1:9" ht="37.5" customHeight="1">
      <c r="A3" s="20" t="s">
        <v>1</v>
      </c>
      <c r="B3" s="21" t="s">
        <v>2</v>
      </c>
      <c r="C3" s="22" t="s">
        <v>3</v>
      </c>
      <c r="D3" s="22" t="s">
        <v>4</v>
      </c>
      <c r="E3" s="23" t="s">
        <v>5</v>
      </c>
      <c r="F3" s="24" t="s">
        <v>6</v>
      </c>
      <c r="G3" s="24" t="s">
        <v>7</v>
      </c>
      <c r="H3" s="13" t="s">
        <v>8</v>
      </c>
      <c r="I3" s="13" t="s">
        <v>9</v>
      </c>
    </row>
    <row r="4" spans="1:9" s="1" customFormat="1" ht="15" customHeight="1">
      <c r="A4" s="6">
        <v>1</v>
      </c>
      <c r="B4" s="50" t="s">
        <v>14</v>
      </c>
      <c r="C4" s="50" t="s">
        <v>15</v>
      </c>
      <c r="D4" s="51" t="s">
        <v>16</v>
      </c>
      <c r="E4" s="50" t="s">
        <v>17</v>
      </c>
      <c r="F4" s="52" t="s">
        <v>18</v>
      </c>
      <c r="G4" s="6" t="str">
        <f aca="true" t="shared" si="0" ref="G4:G60">TEXT(INT((HOUR(F4)*3600+MINUTE(F4)*60+SECOND(F4))/$I$2/60),"0")&amp;"."&amp;TEXT(MOD((HOUR(F4)*3600+MINUTE(F4)*60+SECOND(F4))/$I$2,60),"00")&amp;"/km"</f>
        <v>3.18/km</v>
      </c>
      <c r="H4" s="16">
        <f aca="true" t="shared" si="1" ref="H4:H31">F4-$F$4</f>
        <v>0</v>
      </c>
      <c r="I4" s="16">
        <f>F4-INDEX($F$4:$F$610,MATCH(D4,$D$4:$D$610,0))</f>
        <v>0</v>
      </c>
    </row>
    <row r="5" spans="1:9" s="1" customFormat="1" ht="15" customHeight="1">
      <c r="A5" s="7">
        <v>2</v>
      </c>
      <c r="B5" s="53" t="s">
        <v>19</v>
      </c>
      <c r="C5" s="53" t="s">
        <v>20</v>
      </c>
      <c r="D5" s="54" t="s">
        <v>21</v>
      </c>
      <c r="E5" s="53" t="s">
        <v>22</v>
      </c>
      <c r="F5" s="55">
        <v>0.043101851851851856</v>
      </c>
      <c r="G5" s="7" t="str">
        <f t="shared" si="0"/>
        <v>3.43/km</v>
      </c>
      <c r="H5" s="17">
        <f t="shared" si="1"/>
        <v>0.004791666666666673</v>
      </c>
      <c r="I5" s="17">
        <f>F5-INDEX($F$4:$F$610,MATCH(D5,$D$4:$D$610,0))</f>
        <v>0</v>
      </c>
    </row>
    <row r="6" spans="1:9" s="1" customFormat="1" ht="15" customHeight="1">
      <c r="A6" s="7">
        <v>3</v>
      </c>
      <c r="B6" s="53" t="s">
        <v>23</v>
      </c>
      <c r="C6" s="53" t="s">
        <v>24</v>
      </c>
      <c r="D6" s="54" t="s">
        <v>25</v>
      </c>
      <c r="E6" s="53" t="s">
        <v>26</v>
      </c>
      <c r="F6" s="55">
        <v>0.04456018518518518</v>
      </c>
      <c r="G6" s="7" t="str">
        <f t="shared" si="0"/>
        <v>3.51/km</v>
      </c>
      <c r="H6" s="17">
        <f t="shared" si="1"/>
        <v>0.006249999999999999</v>
      </c>
      <c r="I6" s="17">
        <f>F6-INDEX($F$4:$F$610,MATCH(D6,$D$4:$D$610,0))</f>
        <v>0</v>
      </c>
    </row>
    <row r="7" spans="1:9" s="1" customFormat="1" ht="15" customHeight="1">
      <c r="A7" s="7">
        <v>4</v>
      </c>
      <c r="B7" s="53" t="s">
        <v>27</v>
      </c>
      <c r="C7" s="53" t="s">
        <v>28</v>
      </c>
      <c r="D7" s="54" t="s">
        <v>29</v>
      </c>
      <c r="E7" s="53" t="s">
        <v>30</v>
      </c>
      <c r="F7" s="55">
        <v>0.04483796296296296</v>
      </c>
      <c r="G7" s="7" t="str">
        <f t="shared" si="0"/>
        <v>3.52/km</v>
      </c>
      <c r="H7" s="17">
        <f t="shared" si="1"/>
        <v>0.006527777777777778</v>
      </c>
      <c r="I7" s="17">
        <f>F7-INDEX($F$4:$F$610,MATCH(D7,$D$4:$D$610,0))</f>
        <v>0</v>
      </c>
    </row>
    <row r="8" spans="1:9" s="1" customFormat="1" ht="15" customHeight="1">
      <c r="A8" s="7">
        <v>5</v>
      </c>
      <c r="B8" s="53" t="s">
        <v>31</v>
      </c>
      <c r="C8" s="53" t="s">
        <v>32</v>
      </c>
      <c r="D8" s="54" t="s">
        <v>33</v>
      </c>
      <c r="E8" s="53" t="s">
        <v>13</v>
      </c>
      <c r="F8" s="55">
        <v>0.04486111111111111</v>
      </c>
      <c r="G8" s="7" t="str">
        <f t="shared" si="0"/>
        <v>3.52/km</v>
      </c>
      <c r="H8" s="17">
        <f t="shared" si="1"/>
        <v>0.006550925925925925</v>
      </c>
      <c r="I8" s="17">
        <f>F8-INDEX($F$4:$F$610,MATCH(D8,$D$4:$D$610,0))</f>
        <v>0</v>
      </c>
    </row>
    <row r="9" spans="1:9" s="1" customFormat="1" ht="15" customHeight="1">
      <c r="A9" s="7">
        <v>6</v>
      </c>
      <c r="B9" s="53" t="s">
        <v>34</v>
      </c>
      <c r="C9" s="53" t="s">
        <v>35</v>
      </c>
      <c r="D9" s="54" t="s">
        <v>16</v>
      </c>
      <c r="E9" s="53" t="s">
        <v>13</v>
      </c>
      <c r="F9" s="55">
        <v>0.04520833333333333</v>
      </c>
      <c r="G9" s="7" t="str">
        <f t="shared" si="0"/>
        <v>3.54/km</v>
      </c>
      <c r="H9" s="17">
        <f t="shared" si="1"/>
        <v>0.006898148148148146</v>
      </c>
      <c r="I9" s="17">
        <f>F9-INDEX($F$4:$F$610,MATCH(D9,$D$4:$D$610,0))</f>
        <v>0.006898148148148146</v>
      </c>
    </row>
    <row r="10" spans="1:9" s="1" customFormat="1" ht="15" customHeight="1">
      <c r="A10" s="7">
        <v>7</v>
      </c>
      <c r="B10" s="53" t="s">
        <v>36</v>
      </c>
      <c r="C10" s="53" t="s">
        <v>37</v>
      </c>
      <c r="D10" s="54" t="s">
        <v>38</v>
      </c>
      <c r="E10" s="53" t="s">
        <v>17</v>
      </c>
      <c r="F10" s="55">
        <v>0.04825231481481482</v>
      </c>
      <c r="G10" s="7" t="str">
        <f t="shared" si="0"/>
        <v>4.10/km</v>
      </c>
      <c r="H10" s="17">
        <f t="shared" si="1"/>
        <v>0.009942129629629634</v>
      </c>
      <c r="I10" s="17">
        <f>F10-INDEX($F$4:$F$610,MATCH(D10,$D$4:$D$610,0))</f>
        <v>0</v>
      </c>
    </row>
    <row r="11" spans="1:9" s="1" customFormat="1" ht="15" customHeight="1">
      <c r="A11" s="7">
        <v>8</v>
      </c>
      <c r="B11" s="53" t="s">
        <v>39</v>
      </c>
      <c r="C11" s="53" t="s">
        <v>40</v>
      </c>
      <c r="D11" s="54" t="s">
        <v>25</v>
      </c>
      <c r="E11" s="53" t="s">
        <v>30</v>
      </c>
      <c r="F11" s="55">
        <v>0.04842592592592593</v>
      </c>
      <c r="G11" s="7" t="str">
        <f t="shared" si="0"/>
        <v>4.11/km</v>
      </c>
      <c r="H11" s="17">
        <f t="shared" si="1"/>
        <v>0.010115740740740745</v>
      </c>
      <c r="I11" s="17">
        <f>F11-INDEX($F$4:$F$610,MATCH(D11,$D$4:$D$610,0))</f>
        <v>0.003865740740740746</v>
      </c>
    </row>
    <row r="12" spans="1:9" s="1" customFormat="1" ht="15" customHeight="1">
      <c r="A12" s="7">
        <v>9</v>
      </c>
      <c r="B12" s="53" t="s">
        <v>41</v>
      </c>
      <c r="C12" s="53" t="s">
        <v>42</v>
      </c>
      <c r="D12" s="54" t="s">
        <v>16</v>
      </c>
      <c r="E12" s="53" t="s">
        <v>17</v>
      </c>
      <c r="F12" s="55">
        <v>0.04866898148148149</v>
      </c>
      <c r="G12" s="7" t="str">
        <f t="shared" si="0"/>
        <v>4.12/km</v>
      </c>
      <c r="H12" s="17">
        <f t="shared" si="1"/>
        <v>0.010358796296296303</v>
      </c>
      <c r="I12" s="17">
        <f>F12-INDEX($F$4:$F$610,MATCH(D12,$D$4:$D$610,0))</f>
        <v>0.010358796296296303</v>
      </c>
    </row>
    <row r="13" spans="1:9" s="1" customFormat="1" ht="15" customHeight="1">
      <c r="A13" s="7">
        <v>10</v>
      </c>
      <c r="B13" s="53" t="s">
        <v>43</v>
      </c>
      <c r="C13" s="53" t="s">
        <v>44</v>
      </c>
      <c r="D13" s="54" t="s">
        <v>29</v>
      </c>
      <c r="E13" s="53" t="s">
        <v>45</v>
      </c>
      <c r="F13" s="55">
        <v>0.04868055555555556</v>
      </c>
      <c r="G13" s="7" t="str">
        <f t="shared" si="0"/>
        <v>4.12/km</v>
      </c>
      <c r="H13" s="17">
        <f t="shared" si="1"/>
        <v>0.010370370370370377</v>
      </c>
      <c r="I13" s="17">
        <f>F13-INDEX($F$4:$F$610,MATCH(D13,$D$4:$D$610,0))</f>
        <v>0.003842592592592599</v>
      </c>
    </row>
    <row r="14" spans="1:9" s="1" customFormat="1" ht="15" customHeight="1">
      <c r="A14" s="7">
        <v>11</v>
      </c>
      <c r="B14" s="53" t="s">
        <v>46</v>
      </c>
      <c r="C14" s="53" t="s">
        <v>47</v>
      </c>
      <c r="D14" s="54" t="s">
        <v>16</v>
      </c>
      <c r="E14" s="53" t="s">
        <v>48</v>
      </c>
      <c r="F14" s="55">
        <v>0.04898148148148148</v>
      </c>
      <c r="G14" s="7" t="str">
        <f t="shared" si="0"/>
        <v>4.13/km</v>
      </c>
      <c r="H14" s="17">
        <f t="shared" si="1"/>
        <v>0.010671296296296297</v>
      </c>
      <c r="I14" s="17">
        <f>F14-INDEX($F$4:$F$610,MATCH(D14,$D$4:$D$610,0))</f>
        <v>0.010671296296296297</v>
      </c>
    </row>
    <row r="15" spans="1:9" s="1" customFormat="1" ht="15" customHeight="1">
      <c r="A15" s="7">
        <v>12</v>
      </c>
      <c r="B15" s="53" t="s">
        <v>49</v>
      </c>
      <c r="C15" s="53" t="s">
        <v>50</v>
      </c>
      <c r="D15" s="54" t="s">
        <v>51</v>
      </c>
      <c r="E15" s="53" t="s">
        <v>12</v>
      </c>
      <c r="F15" s="55">
        <v>0.0496412037037037</v>
      </c>
      <c r="G15" s="7" t="str">
        <f t="shared" si="0"/>
        <v>4.17/km</v>
      </c>
      <c r="H15" s="17">
        <f t="shared" si="1"/>
        <v>0.011331018518518518</v>
      </c>
      <c r="I15" s="17">
        <f>F15-INDEX($F$4:$F$610,MATCH(D15,$D$4:$D$610,0))</f>
        <v>0</v>
      </c>
    </row>
    <row r="16" spans="1:9" s="1" customFormat="1" ht="15" customHeight="1">
      <c r="A16" s="7">
        <v>13</v>
      </c>
      <c r="B16" s="53" t="s">
        <v>52</v>
      </c>
      <c r="C16" s="53" t="s">
        <v>53</v>
      </c>
      <c r="D16" s="54" t="s">
        <v>33</v>
      </c>
      <c r="E16" s="53" t="s">
        <v>54</v>
      </c>
      <c r="F16" s="55">
        <v>0.04984953703703704</v>
      </c>
      <c r="G16" s="7" t="str">
        <f t="shared" si="0"/>
        <v>4.18/km</v>
      </c>
      <c r="H16" s="17">
        <f t="shared" si="1"/>
        <v>0.011539351851851856</v>
      </c>
      <c r="I16" s="17">
        <f>F16-INDEX($F$4:$F$610,MATCH(D16,$D$4:$D$610,0))</f>
        <v>0.004988425925925931</v>
      </c>
    </row>
    <row r="17" spans="1:9" s="1" customFormat="1" ht="15" customHeight="1">
      <c r="A17" s="7">
        <v>14</v>
      </c>
      <c r="B17" s="53" t="s">
        <v>36</v>
      </c>
      <c r="C17" s="53" t="s">
        <v>55</v>
      </c>
      <c r="D17" s="54" t="s">
        <v>16</v>
      </c>
      <c r="E17" s="53" t="s">
        <v>56</v>
      </c>
      <c r="F17" s="55">
        <v>0.05013888888888889</v>
      </c>
      <c r="G17" s="7" t="str">
        <f t="shared" si="0"/>
        <v>4.19/km</v>
      </c>
      <c r="H17" s="17">
        <f t="shared" si="1"/>
        <v>0.01182870370370371</v>
      </c>
      <c r="I17" s="17">
        <f>F17-INDEX($F$4:$F$610,MATCH(D17,$D$4:$D$610,0))</f>
        <v>0.01182870370370371</v>
      </c>
    </row>
    <row r="18" spans="1:9" s="1" customFormat="1" ht="15" customHeight="1">
      <c r="A18" s="7">
        <v>15</v>
      </c>
      <c r="B18" s="53" t="s">
        <v>57</v>
      </c>
      <c r="C18" s="53" t="s">
        <v>58</v>
      </c>
      <c r="D18" s="54" t="s">
        <v>59</v>
      </c>
      <c r="E18" s="53" t="s">
        <v>60</v>
      </c>
      <c r="F18" s="55">
        <v>0.050555555555555555</v>
      </c>
      <c r="G18" s="7" t="str">
        <f t="shared" si="0"/>
        <v>4.22/km</v>
      </c>
      <c r="H18" s="17">
        <f t="shared" si="1"/>
        <v>0.012245370370370372</v>
      </c>
      <c r="I18" s="17">
        <f>F18-INDEX($F$4:$F$610,MATCH(D18,$D$4:$D$610,0))</f>
        <v>0</v>
      </c>
    </row>
    <row r="19" spans="1:9" s="1" customFormat="1" ht="15" customHeight="1">
      <c r="A19" s="7">
        <v>16</v>
      </c>
      <c r="B19" s="53" t="s">
        <v>61</v>
      </c>
      <c r="C19" s="53" t="s">
        <v>62</v>
      </c>
      <c r="D19" s="54" t="s">
        <v>29</v>
      </c>
      <c r="E19" s="53" t="s">
        <v>56</v>
      </c>
      <c r="F19" s="55">
        <v>0.050555555555555555</v>
      </c>
      <c r="G19" s="7" t="str">
        <f t="shared" si="0"/>
        <v>4.22/km</v>
      </c>
      <c r="H19" s="17">
        <f t="shared" si="1"/>
        <v>0.012245370370370372</v>
      </c>
      <c r="I19" s="17">
        <f>F19-INDEX($F$4:$F$610,MATCH(D19,$D$4:$D$610,0))</f>
        <v>0.0057175925925925936</v>
      </c>
    </row>
    <row r="20" spans="1:9" s="1" customFormat="1" ht="15" customHeight="1">
      <c r="A20" s="7">
        <v>17</v>
      </c>
      <c r="B20" s="53" t="s">
        <v>63</v>
      </c>
      <c r="C20" s="53" t="s">
        <v>64</v>
      </c>
      <c r="D20" s="54" t="s">
        <v>29</v>
      </c>
      <c r="E20" s="53" t="s">
        <v>45</v>
      </c>
      <c r="F20" s="55">
        <v>0.0524074074074074</v>
      </c>
      <c r="G20" s="7" t="str">
        <f t="shared" si="0"/>
        <v>4.31/km</v>
      </c>
      <c r="H20" s="17">
        <f t="shared" si="1"/>
        <v>0.01409722222222222</v>
      </c>
      <c r="I20" s="17">
        <f>F20-INDEX($F$4:$F$610,MATCH(D20,$D$4:$D$610,0))</f>
        <v>0.007569444444444441</v>
      </c>
    </row>
    <row r="21" spans="1:9" s="1" customFormat="1" ht="15" customHeight="1">
      <c r="A21" s="7">
        <v>18</v>
      </c>
      <c r="B21" s="53" t="s">
        <v>65</v>
      </c>
      <c r="C21" s="53" t="s">
        <v>66</v>
      </c>
      <c r="D21" s="54" t="s">
        <v>67</v>
      </c>
      <c r="E21" s="53" t="s">
        <v>56</v>
      </c>
      <c r="F21" s="55">
        <v>0.05361111111111111</v>
      </c>
      <c r="G21" s="7" t="str">
        <f t="shared" si="0"/>
        <v>4.37/km</v>
      </c>
      <c r="H21" s="17">
        <f t="shared" si="1"/>
        <v>0.015300925925925926</v>
      </c>
      <c r="I21" s="17">
        <f>F21-INDEX($F$4:$F$610,MATCH(D21,$D$4:$D$610,0))</f>
        <v>0</v>
      </c>
    </row>
    <row r="22" spans="1:9" s="1" customFormat="1" ht="15" customHeight="1">
      <c r="A22" s="7">
        <v>19</v>
      </c>
      <c r="B22" s="53" t="s">
        <v>68</v>
      </c>
      <c r="C22" s="53" t="s">
        <v>69</v>
      </c>
      <c r="D22" s="54" t="s">
        <v>29</v>
      </c>
      <c r="E22" s="53" t="s">
        <v>56</v>
      </c>
      <c r="F22" s="55">
        <v>0.05368055555555556</v>
      </c>
      <c r="G22" s="7" t="str">
        <f t="shared" si="0"/>
        <v>4.38/km</v>
      </c>
      <c r="H22" s="17">
        <f t="shared" si="1"/>
        <v>0.015370370370370375</v>
      </c>
      <c r="I22" s="17">
        <f>F22-INDEX($F$4:$F$610,MATCH(D22,$D$4:$D$610,0))</f>
        <v>0.008842592592592596</v>
      </c>
    </row>
    <row r="23" spans="1:9" s="1" customFormat="1" ht="15" customHeight="1">
      <c r="A23" s="7">
        <v>20</v>
      </c>
      <c r="B23" s="53" t="s">
        <v>70</v>
      </c>
      <c r="C23" s="53" t="s">
        <v>71</v>
      </c>
      <c r="D23" s="54" t="s">
        <v>59</v>
      </c>
      <c r="E23" s="53" t="s">
        <v>13</v>
      </c>
      <c r="F23" s="55">
        <v>0.05416666666666667</v>
      </c>
      <c r="G23" s="7" t="str">
        <f t="shared" si="0"/>
        <v>4.40/km</v>
      </c>
      <c r="H23" s="17">
        <f t="shared" si="1"/>
        <v>0.015856481481481485</v>
      </c>
      <c r="I23" s="17">
        <f>F23-INDEX($F$4:$F$610,MATCH(D23,$D$4:$D$610,0))</f>
        <v>0.0036111111111111135</v>
      </c>
    </row>
    <row r="24" spans="1:9" s="1" customFormat="1" ht="15" customHeight="1">
      <c r="A24" s="7">
        <v>21</v>
      </c>
      <c r="B24" s="53" t="s">
        <v>72</v>
      </c>
      <c r="C24" s="53" t="s">
        <v>73</v>
      </c>
      <c r="D24" s="54" t="s">
        <v>29</v>
      </c>
      <c r="E24" s="53" t="s">
        <v>13</v>
      </c>
      <c r="F24" s="55">
        <v>0.05423611111111112</v>
      </c>
      <c r="G24" s="7" t="str">
        <f t="shared" si="0"/>
        <v>4.41/km</v>
      </c>
      <c r="H24" s="17">
        <f t="shared" si="1"/>
        <v>0.015925925925925934</v>
      </c>
      <c r="I24" s="17">
        <f>F24-INDEX($F$4:$F$610,MATCH(D24,$D$4:$D$610,0))</f>
        <v>0.009398148148148155</v>
      </c>
    </row>
    <row r="25" spans="1:9" s="1" customFormat="1" ht="15" customHeight="1">
      <c r="A25" s="7">
        <v>22</v>
      </c>
      <c r="B25" s="53" t="s">
        <v>74</v>
      </c>
      <c r="C25" s="53" t="s">
        <v>75</v>
      </c>
      <c r="D25" s="54" t="s">
        <v>33</v>
      </c>
      <c r="E25" s="53" t="s">
        <v>76</v>
      </c>
      <c r="F25" s="55">
        <v>0.05461805555555555</v>
      </c>
      <c r="G25" s="7" t="str">
        <f t="shared" si="0"/>
        <v>4.43/km</v>
      </c>
      <c r="H25" s="17">
        <f t="shared" si="1"/>
        <v>0.01630787037037037</v>
      </c>
      <c r="I25" s="17">
        <f>F25-INDEX($F$4:$F$610,MATCH(D25,$D$4:$D$610,0))</f>
        <v>0.009756944444444443</v>
      </c>
    </row>
    <row r="26" spans="1:9" s="1" customFormat="1" ht="15" customHeight="1">
      <c r="A26" s="7">
        <v>23</v>
      </c>
      <c r="B26" s="53" t="s">
        <v>77</v>
      </c>
      <c r="C26" s="53" t="s">
        <v>78</v>
      </c>
      <c r="D26" s="54" t="s">
        <v>33</v>
      </c>
      <c r="E26" s="53" t="s">
        <v>13</v>
      </c>
      <c r="F26" s="55">
        <v>0.05545138888888889</v>
      </c>
      <c r="G26" s="7" t="str">
        <f t="shared" si="0"/>
        <v>4.47/km</v>
      </c>
      <c r="H26" s="17">
        <f t="shared" si="1"/>
        <v>0.017141203703703707</v>
      </c>
      <c r="I26" s="17">
        <f>F26-INDEX($F$4:$F$610,MATCH(D26,$D$4:$D$610,0))</f>
        <v>0.010590277777777782</v>
      </c>
    </row>
    <row r="27" spans="1:9" s="2" customFormat="1" ht="15" customHeight="1">
      <c r="A27" s="7">
        <v>24</v>
      </c>
      <c r="B27" s="53" t="s">
        <v>79</v>
      </c>
      <c r="C27" s="53" t="s">
        <v>80</v>
      </c>
      <c r="D27" s="54" t="s">
        <v>16</v>
      </c>
      <c r="E27" s="53" t="s">
        <v>45</v>
      </c>
      <c r="F27" s="55">
        <v>0.05542824074074074</v>
      </c>
      <c r="G27" s="7" t="str">
        <f t="shared" si="0"/>
        <v>4.47/km</v>
      </c>
      <c r="H27" s="17">
        <f t="shared" si="1"/>
        <v>0.01711805555555556</v>
      </c>
      <c r="I27" s="17">
        <f>F27-INDEX($F$4:$F$610,MATCH(D27,$D$4:$D$610,0))</f>
        <v>0.01711805555555556</v>
      </c>
    </row>
    <row r="28" spans="1:9" s="1" customFormat="1" ht="15" customHeight="1">
      <c r="A28" s="7">
        <v>25</v>
      </c>
      <c r="B28" s="53" t="s">
        <v>81</v>
      </c>
      <c r="C28" s="53" t="s">
        <v>82</v>
      </c>
      <c r="D28" s="54" t="s">
        <v>83</v>
      </c>
      <c r="E28" s="53" t="s">
        <v>84</v>
      </c>
      <c r="F28" s="55">
        <v>0.05587962962962963</v>
      </c>
      <c r="G28" s="7" t="str">
        <f t="shared" si="0"/>
        <v>4.49/km</v>
      </c>
      <c r="H28" s="17">
        <f t="shared" si="1"/>
        <v>0.01756944444444445</v>
      </c>
      <c r="I28" s="17">
        <f>F28-INDEX($F$4:$F$610,MATCH(D28,$D$4:$D$610,0))</f>
        <v>0</v>
      </c>
    </row>
    <row r="29" spans="1:9" s="1" customFormat="1" ht="15" customHeight="1">
      <c r="A29" s="7">
        <v>26</v>
      </c>
      <c r="B29" s="53" t="s">
        <v>85</v>
      </c>
      <c r="C29" s="53" t="s">
        <v>82</v>
      </c>
      <c r="D29" s="54" t="s">
        <v>16</v>
      </c>
      <c r="E29" s="53" t="s">
        <v>86</v>
      </c>
      <c r="F29" s="55">
        <v>0.05609953703703704</v>
      </c>
      <c r="G29" s="7" t="str">
        <f t="shared" si="0"/>
        <v>4.50/km</v>
      </c>
      <c r="H29" s="17">
        <f t="shared" si="1"/>
        <v>0.017789351851851855</v>
      </c>
      <c r="I29" s="17">
        <f>F29-INDEX($F$4:$F$610,MATCH(D29,$D$4:$D$610,0))</f>
        <v>0.017789351851851855</v>
      </c>
    </row>
    <row r="30" spans="1:9" s="1" customFormat="1" ht="15" customHeight="1">
      <c r="A30" s="7">
        <v>27</v>
      </c>
      <c r="B30" s="53" t="s">
        <v>87</v>
      </c>
      <c r="C30" s="53" t="s">
        <v>88</v>
      </c>
      <c r="D30" s="54" t="s">
        <v>25</v>
      </c>
      <c r="E30" s="53" t="s">
        <v>89</v>
      </c>
      <c r="F30" s="55">
        <v>0.056805555555555554</v>
      </c>
      <c r="G30" s="7" t="str">
        <f t="shared" si="0"/>
        <v>4.54/km</v>
      </c>
      <c r="H30" s="17">
        <f t="shared" si="1"/>
        <v>0.01849537037037037</v>
      </c>
      <c r="I30" s="17">
        <f>F30-INDEX($F$4:$F$610,MATCH(D30,$D$4:$D$610,0))</f>
        <v>0.012245370370370372</v>
      </c>
    </row>
    <row r="31" spans="1:9" s="1" customFormat="1" ht="15" customHeight="1">
      <c r="A31" s="7">
        <v>28</v>
      </c>
      <c r="B31" s="53" t="s">
        <v>90</v>
      </c>
      <c r="C31" s="53" t="s">
        <v>91</v>
      </c>
      <c r="D31" s="54" t="s">
        <v>29</v>
      </c>
      <c r="E31" s="53" t="s">
        <v>84</v>
      </c>
      <c r="F31" s="55">
        <v>0.057743055555555554</v>
      </c>
      <c r="G31" s="7" t="str">
        <f t="shared" si="0"/>
        <v>4.59/km</v>
      </c>
      <c r="H31" s="17">
        <f t="shared" si="1"/>
        <v>0.01943287037037037</v>
      </c>
      <c r="I31" s="17">
        <f>F31-INDEX($F$4:$F$610,MATCH(D31,$D$4:$D$610,0))</f>
        <v>0.012905092592592593</v>
      </c>
    </row>
    <row r="32" spans="1:9" s="1" customFormat="1" ht="15" customHeight="1">
      <c r="A32" s="11">
        <v>29</v>
      </c>
      <c r="B32" s="59" t="s">
        <v>92</v>
      </c>
      <c r="C32" s="59" t="s">
        <v>93</v>
      </c>
      <c r="D32" s="60" t="s">
        <v>94</v>
      </c>
      <c r="E32" s="59" t="s">
        <v>11</v>
      </c>
      <c r="F32" s="12">
        <v>0.05828703703703703</v>
      </c>
      <c r="G32" s="11" t="str">
        <f t="shared" si="0"/>
        <v>5.02/km</v>
      </c>
      <c r="H32" s="12">
        <f aca="true" t="shared" si="2" ref="H32:H60">F32-$F$4</f>
        <v>0.01997685185185185</v>
      </c>
      <c r="I32" s="12">
        <f>F32-INDEX($F$4:$F$610,MATCH(D32,$D$4:$D$610,0))</f>
        <v>0</v>
      </c>
    </row>
    <row r="33" spans="1:9" s="1" customFormat="1" ht="15" customHeight="1">
      <c r="A33" s="7">
        <v>30</v>
      </c>
      <c r="B33" s="53" t="s">
        <v>95</v>
      </c>
      <c r="C33" s="53" t="s">
        <v>96</v>
      </c>
      <c r="D33" s="54" t="s">
        <v>29</v>
      </c>
      <c r="E33" s="53" t="s">
        <v>60</v>
      </c>
      <c r="F33" s="55">
        <v>0.05873842592592593</v>
      </c>
      <c r="G33" s="7" t="str">
        <f t="shared" si="0"/>
        <v>5.04/km</v>
      </c>
      <c r="H33" s="17">
        <f t="shared" si="2"/>
        <v>0.020428240740740747</v>
      </c>
      <c r="I33" s="17">
        <f>F33-INDEX($F$4:$F$610,MATCH(D33,$D$4:$D$610,0))</f>
        <v>0.013900462962962969</v>
      </c>
    </row>
    <row r="34" spans="1:9" s="1" customFormat="1" ht="15" customHeight="1">
      <c r="A34" s="7">
        <v>31</v>
      </c>
      <c r="B34" s="53" t="s">
        <v>97</v>
      </c>
      <c r="C34" s="53" t="s">
        <v>98</v>
      </c>
      <c r="D34" s="54" t="s">
        <v>99</v>
      </c>
      <c r="E34" s="53" t="s">
        <v>100</v>
      </c>
      <c r="F34" s="55">
        <v>0.0592824074074074</v>
      </c>
      <c r="G34" s="7" t="str">
        <f t="shared" si="0"/>
        <v>5.07/km</v>
      </c>
      <c r="H34" s="17">
        <f t="shared" si="2"/>
        <v>0.02097222222222222</v>
      </c>
      <c r="I34" s="17">
        <f>F34-INDEX($F$4:$F$610,MATCH(D34,$D$4:$D$610,0))</f>
        <v>0</v>
      </c>
    </row>
    <row r="35" spans="1:9" s="1" customFormat="1" ht="15" customHeight="1">
      <c r="A35" s="7">
        <v>32</v>
      </c>
      <c r="B35" s="53" t="s">
        <v>34</v>
      </c>
      <c r="C35" s="53" t="s">
        <v>101</v>
      </c>
      <c r="D35" s="54" t="s">
        <v>94</v>
      </c>
      <c r="E35" s="53" t="s">
        <v>13</v>
      </c>
      <c r="F35" s="55">
        <v>0.06025462962962963</v>
      </c>
      <c r="G35" s="7" t="str">
        <f t="shared" si="0"/>
        <v>5.12/km</v>
      </c>
      <c r="H35" s="17">
        <f t="shared" si="2"/>
        <v>0.021944444444444447</v>
      </c>
      <c r="I35" s="17">
        <f>F35-INDEX($F$4:$F$610,MATCH(D35,$D$4:$D$610,0))</f>
        <v>0.001967592592592597</v>
      </c>
    </row>
    <row r="36" spans="1:9" s="1" customFormat="1" ht="15" customHeight="1">
      <c r="A36" s="7">
        <v>33</v>
      </c>
      <c r="B36" s="53" t="s">
        <v>102</v>
      </c>
      <c r="C36" s="53" t="s">
        <v>40</v>
      </c>
      <c r="D36" s="54" t="s">
        <v>29</v>
      </c>
      <c r="E36" s="53" t="s">
        <v>84</v>
      </c>
      <c r="F36" s="55">
        <v>0.060787037037037035</v>
      </c>
      <c r="G36" s="7" t="str">
        <f t="shared" si="0"/>
        <v>5.14/km</v>
      </c>
      <c r="H36" s="17">
        <f t="shared" si="2"/>
        <v>0.022476851851851852</v>
      </c>
      <c r="I36" s="17">
        <f>F36-INDEX($F$4:$F$610,MATCH(D36,$D$4:$D$610,0))</f>
        <v>0.015949074074074074</v>
      </c>
    </row>
    <row r="37" spans="1:9" s="1" customFormat="1" ht="15" customHeight="1">
      <c r="A37" s="7">
        <v>34</v>
      </c>
      <c r="B37" s="53" t="s">
        <v>103</v>
      </c>
      <c r="C37" s="53" t="s">
        <v>104</v>
      </c>
      <c r="D37" s="54" t="s">
        <v>33</v>
      </c>
      <c r="E37" s="53" t="s">
        <v>56</v>
      </c>
      <c r="F37" s="55">
        <v>0.06125</v>
      </c>
      <c r="G37" s="7" t="str">
        <f t="shared" si="0"/>
        <v>5.17/km</v>
      </c>
      <c r="H37" s="17">
        <f t="shared" si="2"/>
        <v>0.022939814814814816</v>
      </c>
      <c r="I37" s="17">
        <f>F37-INDEX($F$4:$F$610,MATCH(D37,$D$4:$D$610,0))</f>
        <v>0.01638888888888889</v>
      </c>
    </row>
    <row r="38" spans="1:9" s="1" customFormat="1" ht="15" customHeight="1">
      <c r="A38" s="7">
        <v>35</v>
      </c>
      <c r="B38" s="53" t="s">
        <v>87</v>
      </c>
      <c r="C38" s="53" t="s">
        <v>105</v>
      </c>
      <c r="D38" s="54" t="s">
        <v>25</v>
      </c>
      <c r="E38" s="53" t="s">
        <v>86</v>
      </c>
      <c r="F38" s="55">
        <v>0.061412037037037036</v>
      </c>
      <c r="G38" s="7" t="str">
        <f t="shared" si="0"/>
        <v>5.18/km</v>
      </c>
      <c r="H38" s="17">
        <f>F38-$F$4</f>
        <v>0.023101851851851853</v>
      </c>
      <c r="I38" s="17">
        <f>F38-INDEX($F$4:$F$610,MATCH(D38,$D$4:$D$610,0))</f>
        <v>0.016851851851851854</v>
      </c>
    </row>
    <row r="39" spans="1:9" s="1" customFormat="1" ht="15" customHeight="1">
      <c r="A39" s="7">
        <v>36</v>
      </c>
      <c r="B39" s="53" t="s">
        <v>106</v>
      </c>
      <c r="C39" s="53" t="s">
        <v>107</v>
      </c>
      <c r="D39" s="54" t="s">
        <v>25</v>
      </c>
      <c r="E39" s="53" t="s">
        <v>108</v>
      </c>
      <c r="F39" s="55">
        <v>0.06273148148148149</v>
      </c>
      <c r="G39" s="7" t="str">
        <f t="shared" si="0"/>
        <v>5.25/km</v>
      </c>
      <c r="H39" s="17">
        <f t="shared" si="2"/>
        <v>0.024421296296296302</v>
      </c>
      <c r="I39" s="17">
        <f>F39-INDEX($F$4:$F$610,MATCH(D39,$D$4:$D$610,0))</f>
        <v>0.018171296296296303</v>
      </c>
    </row>
    <row r="40" spans="1:9" s="1" customFormat="1" ht="15" customHeight="1">
      <c r="A40" s="7">
        <v>37</v>
      </c>
      <c r="B40" s="53" t="s">
        <v>109</v>
      </c>
      <c r="C40" s="53" t="s">
        <v>110</v>
      </c>
      <c r="D40" s="54" t="s">
        <v>83</v>
      </c>
      <c r="E40" s="53" t="s">
        <v>111</v>
      </c>
      <c r="F40" s="55">
        <v>0.06361111111111112</v>
      </c>
      <c r="G40" s="7" t="str">
        <f t="shared" si="0"/>
        <v>5.29/km</v>
      </c>
      <c r="H40" s="17">
        <f t="shared" si="2"/>
        <v>0.025300925925925935</v>
      </c>
      <c r="I40" s="17">
        <f>F40-INDEX($F$4:$F$610,MATCH(D40,$D$4:$D$610,0))</f>
        <v>0.007731481481481485</v>
      </c>
    </row>
    <row r="41" spans="1:9" s="1" customFormat="1" ht="15" customHeight="1">
      <c r="A41" s="7">
        <v>38</v>
      </c>
      <c r="B41" s="53" t="s">
        <v>112</v>
      </c>
      <c r="C41" s="53" t="s">
        <v>113</v>
      </c>
      <c r="D41" s="54" t="s">
        <v>114</v>
      </c>
      <c r="E41" s="53" t="s">
        <v>13</v>
      </c>
      <c r="F41" s="55">
        <v>0.0641550925925926</v>
      </c>
      <c r="G41" s="7" t="str">
        <f t="shared" si="0"/>
        <v>5.32/km</v>
      </c>
      <c r="H41" s="17">
        <f t="shared" si="2"/>
        <v>0.025844907407407414</v>
      </c>
      <c r="I41" s="17">
        <f>F41-INDEX($F$4:$F$610,MATCH(D41,$D$4:$D$610,0))</f>
        <v>0</v>
      </c>
    </row>
    <row r="42" spans="1:9" s="1" customFormat="1" ht="15" customHeight="1">
      <c r="A42" s="7">
        <v>39</v>
      </c>
      <c r="B42" s="53" t="s">
        <v>115</v>
      </c>
      <c r="C42" s="53" t="s">
        <v>116</v>
      </c>
      <c r="D42" s="54" t="s">
        <v>117</v>
      </c>
      <c r="E42" s="53" t="s">
        <v>56</v>
      </c>
      <c r="F42" s="55">
        <v>0.06733796296296296</v>
      </c>
      <c r="G42" s="7" t="str">
        <f t="shared" si="0"/>
        <v>5.48/km</v>
      </c>
      <c r="H42" s="17">
        <f t="shared" si="2"/>
        <v>0.029027777777777777</v>
      </c>
      <c r="I42" s="17">
        <f>F42-INDEX($F$4:$F$610,MATCH(D42,$D$4:$D$610,0))</f>
        <v>0</v>
      </c>
    </row>
    <row r="43" spans="1:9" s="1" customFormat="1" ht="15" customHeight="1">
      <c r="A43" s="7">
        <v>40</v>
      </c>
      <c r="B43" s="53" t="s">
        <v>118</v>
      </c>
      <c r="C43" s="53" t="s">
        <v>62</v>
      </c>
      <c r="D43" s="54" t="s">
        <v>16</v>
      </c>
      <c r="E43" s="53" t="s">
        <v>56</v>
      </c>
      <c r="F43" s="55">
        <v>0.06733796296296296</v>
      </c>
      <c r="G43" s="7" t="str">
        <f t="shared" si="0"/>
        <v>5.48/km</v>
      </c>
      <c r="H43" s="17">
        <f t="shared" si="2"/>
        <v>0.029027777777777777</v>
      </c>
      <c r="I43" s="17">
        <f>F43-INDEX($F$4:$F$610,MATCH(D43,$D$4:$D$610,0))</f>
        <v>0.029027777777777777</v>
      </c>
    </row>
    <row r="44" spans="1:9" s="1" customFormat="1" ht="15" customHeight="1">
      <c r="A44" s="7">
        <v>41</v>
      </c>
      <c r="B44" s="53" t="s">
        <v>119</v>
      </c>
      <c r="C44" s="53" t="s">
        <v>53</v>
      </c>
      <c r="D44" s="54" t="s">
        <v>21</v>
      </c>
      <c r="E44" s="53" t="s">
        <v>56</v>
      </c>
      <c r="F44" s="55">
        <v>0.06733796296296296</v>
      </c>
      <c r="G44" s="7" t="str">
        <f t="shared" si="0"/>
        <v>5.48/km</v>
      </c>
      <c r="H44" s="17">
        <f t="shared" si="2"/>
        <v>0.029027777777777777</v>
      </c>
      <c r="I44" s="17">
        <f>F44-INDEX($F$4:$F$610,MATCH(D44,$D$4:$D$610,0))</f>
        <v>0.024236111111111104</v>
      </c>
    </row>
    <row r="45" spans="1:9" s="1" customFormat="1" ht="15" customHeight="1">
      <c r="A45" s="7">
        <v>42</v>
      </c>
      <c r="B45" s="53" t="s">
        <v>120</v>
      </c>
      <c r="C45" s="53" t="s">
        <v>50</v>
      </c>
      <c r="D45" s="54" t="s">
        <v>99</v>
      </c>
      <c r="E45" s="53" t="s">
        <v>121</v>
      </c>
      <c r="F45" s="55">
        <v>0.06802083333333334</v>
      </c>
      <c r="G45" s="7" t="str">
        <f t="shared" si="0"/>
        <v>5.52/km</v>
      </c>
      <c r="H45" s="17">
        <f t="shared" si="2"/>
        <v>0.029710648148148153</v>
      </c>
      <c r="I45" s="17">
        <f>F45-INDEX($F$4:$F$610,MATCH(D45,$D$4:$D$610,0))</f>
        <v>0.008738425925925934</v>
      </c>
    </row>
    <row r="46" spans="1:9" s="1" customFormat="1" ht="15" customHeight="1">
      <c r="A46" s="7">
        <v>43</v>
      </c>
      <c r="B46" s="53" t="s">
        <v>109</v>
      </c>
      <c r="C46" s="53" t="s">
        <v>122</v>
      </c>
      <c r="D46" s="54" t="s">
        <v>123</v>
      </c>
      <c r="E46" s="53" t="s">
        <v>86</v>
      </c>
      <c r="F46" s="55">
        <v>0.06849537037037036</v>
      </c>
      <c r="G46" s="7" t="str">
        <f t="shared" si="0"/>
        <v>5.54/km</v>
      </c>
      <c r="H46" s="17">
        <f t="shared" si="2"/>
        <v>0.030185185185185176</v>
      </c>
      <c r="I46" s="17">
        <f>F46-INDEX($F$4:$F$610,MATCH(D46,$D$4:$D$610,0))</f>
        <v>0</v>
      </c>
    </row>
    <row r="47" spans="1:9" s="1" customFormat="1" ht="15" customHeight="1">
      <c r="A47" s="7">
        <v>44</v>
      </c>
      <c r="B47" s="53" t="s">
        <v>124</v>
      </c>
      <c r="C47" s="53" t="s">
        <v>50</v>
      </c>
      <c r="D47" s="54" t="s">
        <v>51</v>
      </c>
      <c r="E47" s="53" t="s">
        <v>13</v>
      </c>
      <c r="F47" s="55">
        <v>0.06849537037037036</v>
      </c>
      <c r="G47" s="7" t="str">
        <f t="shared" si="0"/>
        <v>5.54/km</v>
      </c>
      <c r="H47" s="17">
        <f t="shared" si="2"/>
        <v>0.030185185185185176</v>
      </c>
      <c r="I47" s="17">
        <f>F47-INDEX($F$4:$F$610,MATCH(D47,$D$4:$D$610,0))</f>
        <v>0.018854166666666658</v>
      </c>
    </row>
    <row r="48" spans="1:9" s="1" customFormat="1" ht="15" customHeight="1">
      <c r="A48" s="7">
        <v>45</v>
      </c>
      <c r="B48" s="53" t="s">
        <v>125</v>
      </c>
      <c r="C48" s="53" t="s">
        <v>126</v>
      </c>
      <c r="D48" s="54" t="s">
        <v>51</v>
      </c>
      <c r="E48" s="53" t="s">
        <v>13</v>
      </c>
      <c r="F48" s="55">
        <v>0.07069444444444445</v>
      </c>
      <c r="G48" s="7" t="str">
        <f t="shared" si="0"/>
        <v>6.06/km</v>
      </c>
      <c r="H48" s="17">
        <f t="shared" si="2"/>
        <v>0.032384259259259265</v>
      </c>
      <c r="I48" s="17">
        <f>F48-INDEX($F$4:$F$610,MATCH(D48,$D$4:$D$610,0))</f>
        <v>0.021053240740740747</v>
      </c>
    </row>
    <row r="49" spans="1:9" s="1" customFormat="1" ht="15" customHeight="1">
      <c r="A49" s="7">
        <v>46</v>
      </c>
      <c r="B49" s="53" t="s">
        <v>109</v>
      </c>
      <c r="C49" s="53" t="s">
        <v>127</v>
      </c>
      <c r="D49" s="54" t="s">
        <v>16</v>
      </c>
      <c r="E49" s="53" t="s">
        <v>86</v>
      </c>
      <c r="F49" s="55">
        <v>0.07177083333333334</v>
      </c>
      <c r="G49" s="7" t="str">
        <f t="shared" si="0"/>
        <v>6.11/km</v>
      </c>
      <c r="H49" s="17">
        <f t="shared" si="2"/>
        <v>0.033460648148148156</v>
      </c>
      <c r="I49" s="17">
        <f>F49-INDEX($F$4:$F$610,MATCH(D49,$D$4:$D$610,0))</f>
        <v>0.033460648148148156</v>
      </c>
    </row>
    <row r="50" spans="1:9" s="1" customFormat="1" ht="15" customHeight="1">
      <c r="A50" s="7">
        <v>47</v>
      </c>
      <c r="B50" s="53" t="s">
        <v>128</v>
      </c>
      <c r="C50" s="53" t="s">
        <v>110</v>
      </c>
      <c r="D50" s="54" t="s">
        <v>94</v>
      </c>
      <c r="E50" s="53" t="s">
        <v>129</v>
      </c>
      <c r="F50" s="55">
        <v>0.07216435185185184</v>
      </c>
      <c r="G50" s="7" t="str">
        <f t="shared" si="0"/>
        <v>6.13/km</v>
      </c>
      <c r="H50" s="17">
        <f t="shared" si="2"/>
        <v>0.03385416666666666</v>
      </c>
      <c r="I50" s="17">
        <f>F50-INDEX($F$4:$F$610,MATCH(D50,$D$4:$D$610,0))</f>
        <v>0.013877314814814808</v>
      </c>
    </row>
    <row r="51" spans="1:9" s="1" customFormat="1" ht="15" customHeight="1">
      <c r="A51" s="7">
        <v>48</v>
      </c>
      <c r="B51" s="53" t="s">
        <v>130</v>
      </c>
      <c r="C51" s="53" t="s">
        <v>131</v>
      </c>
      <c r="D51" s="54" t="s">
        <v>67</v>
      </c>
      <c r="E51" s="53" t="s">
        <v>13</v>
      </c>
      <c r="F51" s="55">
        <v>0.0737037037037037</v>
      </c>
      <c r="G51" s="7" t="str">
        <f t="shared" si="0"/>
        <v>6.21/km</v>
      </c>
      <c r="H51" s="17">
        <f t="shared" si="2"/>
        <v>0.03539351851851852</v>
      </c>
      <c r="I51" s="17">
        <f>F51-INDEX($F$4:$F$610,MATCH(D51,$D$4:$D$610,0))</f>
        <v>0.020092592592592592</v>
      </c>
    </row>
    <row r="52" spans="1:9" s="1" customFormat="1" ht="15" customHeight="1">
      <c r="A52" s="7">
        <v>49</v>
      </c>
      <c r="B52" s="53" t="s">
        <v>132</v>
      </c>
      <c r="C52" s="53" t="s">
        <v>80</v>
      </c>
      <c r="D52" s="54" t="s">
        <v>25</v>
      </c>
      <c r="E52" s="53" t="s">
        <v>129</v>
      </c>
      <c r="F52" s="55">
        <v>0.07541666666666667</v>
      </c>
      <c r="G52" s="7" t="str">
        <f t="shared" si="0"/>
        <v>6.30/km</v>
      </c>
      <c r="H52" s="17">
        <f t="shared" si="2"/>
        <v>0.03710648148148149</v>
      </c>
      <c r="I52" s="17">
        <f>F52-INDEX($F$4:$F$610,MATCH(D52,$D$4:$D$610,0))</f>
        <v>0.03085648148148149</v>
      </c>
    </row>
    <row r="53" spans="1:9" s="1" customFormat="1" ht="15" customHeight="1">
      <c r="A53" s="7">
        <v>50</v>
      </c>
      <c r="B53" s="53" t="s">
        <v>87</v>
      </c>
      <c r="C53" s="53" t="s">
        <v>133</v>
      </c>
      <c r="D53" s="54" t="s">
        <v>38</v>
      </c>
      <c r="E53" s="53" t="s">
        <v>86</v>
      </c>
      <c r="F53" s="55">
        <v>0.07773148148148147</v>
      </c>
      <c r="G53" s="7" t="str">
        <f t="shared" si="0"/>
        <v>6.42/km</v>
      </c>
      <c r="H53" s="17">
        <f t="shared" si="2"/>
        <v>0.03942129629629629</v>
      </c>
      <c r="I53" s="17">
        <f>F53-INDEX($F$4:$F$610,MATCH(D53,$D$4:$D$610,0))</f>
        <v>0.029479166666666654</v>
      </c>
    </row>
    <row r="54" spans="1:9" s="3" customFormat="1" ht="15" customHeight="1">
      <c r="A54" s="7">
        <v>51</v>
      </c>
      <c r="B54" s="53" t="s">
        <v>134</v>
      </c>
      <c r="C54" s="53" t="s">
        <v>135</v>
      </c>
      <c r="D54" s="54" t="s">
        <v>123</v>
      </c>
      <c r="E54" s="53" t="s">
        <v>86</v>
      </c>
      <c r="F54" s="55">
        <v>0.07796296296296296</v>
      </c>
      <c r="G54" s="7" t="str">
        <f t="shared" si="0"/>
        <v>6.43/km</v>
      </c>
      <c r="H54" s="17">
        <f t="shared" si="2"/>
        <v>0.03965277777777777</v>
      </c>
      <c r="I54" s="17">
        <f>F54-INDEX($F$4:$F$610,MATCH(D54,$D$4:$D$610,0))</f>
        <v>0.009467592592592597</v>
      </c>
    </row>
    <row r="55" spans="1:9" s="1" customFormat="1" ht="15" customHeight="1">
      <c r="A55" s="7">
        <v>52</v>
      </c>
      <c r="B55" s="53" t="s">
        <v>136</v>
      </c>
      <c r="C55" s="53" t="s">
        <v>137</v>
      </c>
      <c r="D55" s="54" t="s">
        <v>99</v>
      </c>
      <c r="E55" s="53" t="s">
        <v>56</v>
      </c>
      <c r="F55" s="55">
        <v>0.07988425925925925</v>
      </c>
      <c r="G55" s="7" t="str">
        <f t="shared" si="0"/>
        <v>6.53/km</v>
      </c>
      <c r="H55" s="17">
        <f t="shared" si="2"/>
        <v>0.04157407407407407</v>
      </c>
      <c r="I55" s="17">
        <f>F55-INDEX($F$4:$F$610,MATCH(D55,$D$4:$D$610,0))</f>
        <v>0.02060185185185185</v>
      </c>
    </row>
    <row r="56" spans="1:9" s="1" customFormat="1" ht="15" customHeight="1">
      <c r="A56" s="7">
        <v>53</v>
      </c>
      <c r="B56" s="53" t="s">
        <v>138</v>
      </c>
      <c r="C56" s="53" t="s">
        <v>139</v>
      </c>
      <c r="D56" s="54" t="s">
        <v>114</v>
      </c>
      <c r="E56" s="53" t="s">
        <v>86</v>
      </c>
      <c r="F56" s="55" t="s">
        <v>140</v>
      </c>
      <c r="G56" s="7" t="str">
        <f t="shared" si="0"/>
        <v>7.14/km</v>
      </c>
      <c r="H56" s="17">
        <f t="shared" si="2"/>
        <v>0.04553240740740741</v>
      </c>
      <c r="I56" s="17">
        <f>F56-INDEX($F$4:$F$610,MATCH(D56,$D$4:$D$610,0))</f>
        <v>0.019687499999999997</v>
      </c>
    </row>
    <row r="57" spans="1:9" s="1" customFormat="1" ht="15" customHeight="1">
      <c r="A57" s="7">
        <v>54</v>
      </c>
      <c r="B57" s="53" t="s">
        <v>141</v>
      </c>
      <c r="C57" s="53" t="s">
        <v>142</v>
      </c>
      <c r="D57" s="54" t="s">
        <v>117</v>
      </c>
      <c r="E57" s="53" t="s">
        <v>86</v>
      </c>
      <c r="F57" s="55" t="s">
        <v>143</v>
      </c>
      <c r="G57" s="7" t="str">
        <f t="shared" si="0"/>
        <v>8.29/km</v>
      </c>
      <c r="H57" s="17">
        <f t="shared" si="2"/>
        <v>0.060023148148148145</v>
      </c>
      <c r="I57" s="17">
        <f>F57-INDEX($F$4:$F$610,MATCH(D57,$D$4:$D$610,0))</f>
        <v>0.030995370370370368</v>
      </c>
    </row>
    <row r="58" spans="1:9" s="1" customFormat="1" ht="15" customHeight="1">
      <c r="A58" s="7">
        <v>55</v>
      </c>
      <c r="B58" s="53" t="s">
        <v>144</v>
      </c>
      <c r="C58" s="53" t="s">
        <v>20</v>
      </c>
      <c r="D58" s="54" t="s">
        <v>29</v>
      </c>
      <c r="E58" s="53" t="s">
        <v>86</v>
      </c>
      <c r="F58" s="55" t="s">
        <v>143</v>
      </c>
      <c r="G58" s="7" t="str">
        <f t="shared" si="0"/>
        <v>8.29/km</v>
      </c>
      <c r="H58" s="17">
        <f t="shared" si="2"/>
        <v>0.060023148148148145</v>
      </c>
      <c r="I58" s="17">
        <f>F58-INDEX($F$4:$F$610,MATCH(D58,$D$4:$D$610,0))</f>
        <v>0.05349537037037037</v>
      </c>
    </row>
    <row r="59" spans="1:9" s="1" customFormat="1" ht="15" customHeight="1">
      <c r="A59" s="7">
        <v>56</v>
      </c>
      <c r="B59" s="53" t="s">
        <v>87</v>
      </c>
      <c r="C59" s="53" t="s">
        <v>145</v>
      </c>
      <c r="D59" s="54" t="s">
        <v>33</v>
      </c>
      <c r="E59" s="53" t="s">
        <v>86</v>
      </c>
      <c r="F59" s="55" t="s">
        <v>143</v>
      </c>
      <c r="G59" s="7" t="str">
        <f t="shared" si="0"/>
        <v>8.29/km</v>
      </c>
      <c r="H59" s="17">
        <f t="shared" si="2"/>
        <v>0.060023148148148145</v>
      </c>
      <c r="I59" s="17">
        <f>F59-INDEX($F$4:$F$610,MATCH(D59,$D$4:$D$610,0))</f>
        <v>0.05347222222222222</v>
      </c>
    </row>
    <row r="60" spans="1:9" s="1" customFormat="1" ht="15" customHeight="1">
      <c r="A60" s="8">
        <v>57</v>
      </c>
      <c r="B60" s="56" t="s">
        <v>134</v>
      </c>
      <c r="C60" s="56" t="s">
        <v>101</v>
      </c>
      <c r="D60" s="57" t="s">
        <v>94</v>
      </c>
      <c r="E60" s="56" t="s">
        <v>86</v>
      </c>
      <c r="F60" s="58" t="s">
        <v>143</v>
      </c>
      <c r="G60" s="8" t="str">
        <f t="shared" si="0"/>
        <v>8.29/km</v>
      </c>
      <c r="H60" s="18">
        <f t="shared" si="2"/>
        <v>0.060023148148148145</v>
      </c>
      <c r="I60" s="18">
        <f>F60-INDEX($F$4:$F$610,MATCH(D60,$D$4:$D$610,0))</f>
        <v>0.040046296296296295</v>
      </c>
    </row>
  </sheetData>
  <autoFilter ref="A3:I6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pane ySplit="3" topLeftCell="BM4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44" t="str">
        <f>Individuale!A1</f>
        <v>La Montanara</v>
      </c>
      <c r="B1" s="45"/>
      <c r="C1" s="46"/>
    </row>
    <row r="2" spans="1:3" ht="33" customHeight="1">
      <c r="A2" s="47" t="str">
        <f>Individuale!A2&amp;" km. "&amp;Individuale!I2</f>
        <v>San Donato Val Comino (Fr) Italia - Sabato 31/07/2010 km. 16,7</v>
      </c>
      <c r="B2" s="48"/>
      <c r="C2" s="49"/>
    </row>
    <row r="3" spans="1:3" ht="24.75" customHeight="1">
      <c r="A3" s="14" t="s">
        <v>1</v>
      </c>
      <c r="B3" s="15" t="s">
        <v>5</v>
      </c>
      <c r="C3" s="15" t="s">
        <v>10</v>
      </c>
    </row>
    <row r="4" spans="1:3" ht="15" customHeight="1">
      <c r="A4" s="31">
        <v>1</v>
      </c>
      <c r="B4" s="32" t="s">
        <v>86</v>
      </c>
      <c r="C4" s="35">
        <v>11</v>
      </c>
    </row>
    <row r="5" spans="1:3" ht="15" customHeight="1">
      <c r="A5" s="19">
        <v>2</v>
      </c>
      <c r="B5" s="27" t="s">
        <v>13</v>
      </c>
      <c r="C5" s="28">
        <v>10</v>
      </c>
    </row>
    <row r="6" spans="1:3" ht="15" customHeight="1">
      <c r="A6" s="19">
        <v>3</v>
      </c>
      <c r="B6" s="27" t="s">
        <v>56</v>
      </c>
      <c r="C6" s="28">
        <v>9</v>
      </c>
    </row>
    <row r="7" spans="1:3" ht="15" customHeight="1">
      <c r="A7" s="19">
        <v>4</v>
      </c>
      <c r="B7" s="27" t="s">
        <v>84</v>
      </c>
      <c r="C7" s="28">
        <v>3</v>
      </c>
    </row>
    <row r="8" spans="1:3" ht="15" customHeight="1">
      <c r="A8" s="19">
        <v>5</v>
      </c>
      <c r="B8" s="27" t="s">
        <v>45</v>
      </c>
      <c r="C8" s="28">
        <v>3</v>
      </c>
    </row>
    <row r="9" spans="1:3" ht="15" customHeight="1">
      <c r="A9" s="19">
        <v>6</v>
      </c>
      <c r="B9" s="27" t="s">
        <v>17</v>
      </c>
      <c r="C9" s="28">
        <v>3</v>
      </c>
    </row>
    <row r="10" spans="1:3" ht="15" customHeight="1">
      <c r="A10" s="19">
        <v>7</v>
      </c>
      <c r="B10" s="27" t="s">
        <v>30</v>
      </c>
      <c r="C10" s="28">
        <v>2</v>
      </c>
    </row>
    <row r="11" spans="1:3" ht="15" customHeight="1">
      <c r="A11" s="19">
        <v>8</v>
      </c>
      <c r="B11" s="27" t="s">
        <v>60</v>
      </c>
      <c r="C11" s="28">
        <v>2</v>
      </c>
    </row>
    <row r="12" spans="1:3" ht="15" customHeight="1">
      <c r="A12" s="19">
        <v>9</v>
      </c>
      <c r="B12" s="27" t="s">
        <v>129</v>
      </c>
      <c r="C12" s="28">
        <v>2</v>
      </c>
    </row>
    <row r="13" spans="1:3" ht="15" customHeight="1">
      <c r="A13" s="33">
        <v>10</v>
      </c>
      <c r="B13" s="34" t="s">
        <v>11</v>
      </c>
      <c r="C13" s="36">
        <v>1</v>
      </c>
    </row>
    <row r="14" spans="1:3" ht="15" customHeight="1">
      <c r="A14" s="19">
        <v>11</v>
      </c>
      <c r="B14" s="27" t="s">
        <v>48</v>
      </c>
      <c r="C14" s="28">
        <v>1</v>
      </c>
    </row>
    <row r="15" spans="1:3" ht="15" customHeight="1">
      <c r="A15" s="19">
        <v>12</v>
      </c>
      <c r="B15" s="27" t="s">
        <v>26</v>
      </c>
      <c r="C15" s="28">
        <v>1</v>
      </c>
    </row>
    <row r="16" spans="1:3" ht="15" customHeight="1">
      <c r="A16" s="19">
        <v>13</v>
      </c>
      <c r="B16" s="27" t="s">
        <v>108</v>
      </c>
      <c r="C16" s="28">
        <v>1</v>
      </c>
    </row>
    <row r="17" spans="1:3" ht="15" customHeight="1">
      <c r="A17" s="19">
        <v>14</v>
      </c>
      <c r="B17" s="27" t="s">
        <v>22</v>
      </c>
      <c r="C17" s="28">
        <v>1</v>
      </c>
    </row>
    <row r="18" spans="1:3" ht="15" customHeight="1">
      <c r="A18" s="19">
        <v>15</v>
      </c>
      <c r="B18" s="27" t="s">
        <v>121</v>
      </c>
      <c r="C18" s="28">
        <v>1</v>
      </c>
    </row>
    <row r="19" spans="1:3" ht="15" customHeight="1">
      <c r="A19" s="19">
        <v>16</v>
      </c>
      <c r="B19" s="27" t="s">
        <v>100</v>
      </c>
      <c r="C19" s="28">
        <v>1</v>
      </c>
    </row>
    <row r="20" spans="1:3" ht="15" customHeight="1">
      <c r="A20" s="19">
        <v>17</v>
      </c>
      <c r="B20" s="27" t="s">
        <v>111</v>
      </c>
      <c r="C20" s="28">
        <v>1</v>
      </c>
    </row>
    <row r="21" spans="1:3" ht="15" customHeight="1">
      <c r="A21" s="19">
        <v>18</v>
      </c>
      <c r="B21" s="27" t="s">
        <v>12</v>
      </c>
      <c r="C21" s="28">
        <v>1</v>
      </c>
    </row>
    <row r="22" spans="1:3" ht="15" customHeight="1">
      <c r="A22" s="19">
        <v>19</v>
      </c>
      <c r="B22" s="27" t="s">
        <v>76</v>
      </c>
      <c r="C22" s="28">
        <v>1</v>
      </c>
    </row>
    <row r="23" spans="1:3" ht="15" customHeight="1">
      <c r="A23" s="19">
        <v>20</v>
      </c>
      <c r="B23" s="27" t="s">
        <v>54</v>
      </c>
      <c r="C23" s="28">
        <v>1</v>
      </c>
    </row>
    <row r="24" spans="1:3" ht="15" customHeight="1">
      <c r="A24" s="26">
        <v>21</v>
      </c>
      <c r="B24" s="29" t="s">
        <v>89</v>
      </c>
      <c r="C24" s="30">
        <v>1</v>
      </c>
    </row>
    <row r="25" ht="12.75">
      <c r="C25" s="4">
        <f>SUM(C4:C24)</f>
        <v>57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2010-09-14T12:10:34Z</dcterms:modified>
  <cp:category/>
  <cp:version/>
  <cp:contentType/>
  <cp:contentStatus/>
</cp:coreProperties>
</file>