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'Individuale'!$A$4:$I$110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<sst xmlns="http://schemas.openxmlformats.org/spreadsheetml/2006/main" count="476" uniqueCount="249">
  <si>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</si>
  <si>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</si>
  <si>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</si>
  <si>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</si>
  <si>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</si>
  <si>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</si>
  <si>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</si>
  <si>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</si>
  <si>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</si>
  <si>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</si>
  <si>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</si>
  <si>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FABIO</t>
  </si>
  <si>
    <t>DAVIDE</t>
  </si>
  <si>
    <t>GIOVANNI</t>
  </si>
  <si>
    <t>MAURIZIO</t>
  </si>
  <si>
    <t>STEFANO</t>
  </si>
  <si>
    <t>GIUSEPPE</t>
  </si>
  <si>
    <t>ROBERTO</t>
  </si>
  <si>
    <t>ANDREA</t>
  </si>
  <si>
    <t>ROSSI</t>
  </si>
  <si>
    <t>ALESSANDRO</t>
  </si>
  <si>
    <t>LUCA</t>
  </si>
  <si>
    <t>CARLO</t>
  </si>
  <si>
    <t>SERGIO</t>
  </si>
  <si>
    <t>DANILO</t>
  </si>
  <si>
    <t>PAOLO</t>
  </si>
  <si>
    <t>ANGELO</t>
  </si>
  <si>
    <t>FONTANA</t>
  </si>
  <si>
    <t>SIMONE</t>
  </si>
  <si>
    <t>GIANLUCA</t>
  </si>
  <si>
    <t>LUIGI</t>
  </si>
  <si>
    <t>MARIO</t>
  </si>
  <si>
    <t>FEDERICO</t>
  </si>
  <si>
    <t>PROIETTI</t>
  </si>
  <si>
    <t>FRANCESCA</t>
  </si>
  <si>
    <t>ANTONIO</t>
  </si>
  <si>
    <t>FRANCESCO</t>
  </si>
  <si>
    <t>ROMANO</t>
  </si>
  <si>
    <t>LAURA</t>
  </si>
  <si>
    <t>MASSIMO</t>
  </si>
  <si>
    <t>DOMENICO</t>
  </si>
  <si>
    <t>PASQUALE</t>
  </si>
  <si>
    <t>LUCIO</t>
  </si>
  <si>
    <t>PATRIZIA</t>
  </si>
  <si>
    <t>MANCINI</t>
  </si>
  <si>
    <t>LUCIANO</t>
  </si>
  <si>
    <t>MATTEO</t>
  </si>
  <si>
    <t>ROBERTA</t>
  </si>
  <si>
    <t>PAOLA</t>
  </si>
  <si>
    <t>MAURO</t>
  </si>
  <si>
    <t>STEFANIA</t>
  </si>
  <si>
    <t>MARIA</t>
  </si>
  <si>
    <t>ANTONELLA</t>
  </si>
  <si>
    <t>RITA</t>
  </si>
  <si>
    <t>RUSSO</t>
  </si>
  <si>
    <t>FRANCO</t>
  </si>
  <si>
    <t>A.S.D. PODISTICA SOLIDARIETA'</t>
  </si>
  <si>
    <t>GAZZILLO</t>
  </si>
  <si>
    <t>RENZO</t>
  </si>
  <si>
    <t>VALERI</t>
  </si>
  <si>
    <t>PASQUALINO</t>
  </si>
  <si>
    <t>GIORGI</t>
  </si>
  <si>
    <t>ALDO</t>
  </si>
  <si>
    <t>BACCO</t>
  </si>
  <si>
    <t>TOSONI</t>
  </si>
  <si>
    <t>SM</t>
  </si>
  <si>
    <t>SM35</t>
  </si>
  <si>
    <t>SM55</t>
  </si>
  <si>
    <t>SM45</t>
  </si>
  <si>
    <t>SM40</t>
  </si>
  <si>
    <t>VENTURA</t>
  </si>
  <si>
    <t>ARCANGELO</t>
  </si>
  <si>
    <t>SM50</t>
  </si>
  <si>
    <t>SM60</t>
  </si>
  <si>
    <t>SF45</t>
  </si>
  <si>
    <t>LORENZO</t>
  </si>
  <si>
    <t>SF</t>
  </si>
  <si>
    <t>GIANCARLO</t>
  </si>
  <si>
    <t>SM65</t>
  </si>
  <si>
    <t>SF35</t>
  </si>
  <si>
    <t>SF40</t>
  </si>
  <si>
    <t>ANTONINO</t>
  </si>
  <si>
    <t>SM70</t>
  </si>
  <si>
    <t>SF50</t>
  </si>
  <si>
    <t>ENZO</t>
  </si>
  <si>
    <t>SF60</t>
  </si>
  <si>
    <t>SF55</t>
  </si>
  <si>
    <t>CIOCCOLINI</t>
  </si>
  <si>
    <t>ATLETICA TEVERE RUNNING</t>
  </si>
  <si>
    <t>BOUDOUMA</t>
  </si>
  <si>
    <t>YAHYA</t>
  </si>
  <si>
    <t>SABINA MARATHON CLUB</t>
  </si>
  <si>
    <t>ATLETICA VILLA GUGLIELMI</t>
  </si>
  <si>
    <t>LO RE</t>
  </si>
  <si>
    <t>CORRADO</t>
  </si>
  <si>
    <t>NOI POCHI INTIMI</t>
  </si>
  <si>
    <t>BEDINI</t>
  </si>
  <si>
    <t>CALCATERRA SPORT</t>
  </si>
  <si>
    <t>NUCCITELLI</t>
  </si>
  <si>
    <t>COMINA</t>
  </si>
  <si>
    <t>PODISTICA VEIO</t>
  </si>
  <si>
    <t>CERRONI</t>
  </si>
  <si>
    <t>UMBERTO</t>
  </si>
  <si>
    <t>UISP MONTEROTONDO</t>
  </si>
  <si>
    <t>EL HATAF</t>
  </si>
  <si>
    <t>SMAIL</t>
  </si>
  <si>
    <t>ASTERIX MORLUPO</t>
  </si>
  <si>
    <t>DINA</t>
  </si>
  <si>
    <t>BANCARI ROMANI</t>
  </si>
  <si>
    <t>CAPOCCIA</t>
  </si>
  <si>
    <t>SS LAZIO</t>
  </si>
  <si>
    <t>GUERRIERI</t>
  </si>
  <si>
    <t>RUNNER'S ACADEMY</t>
  </si>
  <si>
    <t>ATLETICA FALERIA</t>
  </si>
  <si>
    <t>ESPOSITO</t>
  </si>
  <si>
    <t>LBM SPORT</t>
  </si>
  <si>
    <t>DE CARVALHO</t>
  </si>
  <si>
    <t>ANTONO CARLOS</t>
  </si>
  <si>
    <t>ACORP</t>
  </si>
  <si>
    <t>MARIN</t>
  </si>
  <si>
    <t>SEBASTIAN MIHAI</t>
  </si>
  <si>
    <t>CAT SPORT ROMA</t>
  </si>
  <si>
    <t>NUOVA PODISTICA LATINA</t>
  </si>
  <si>
    <t>IL CAMPANILE</t>
  </si>
  <si>
    <t>CURCI</t>
  </si>
  <si>
    <t>RUN CARD</t>
  </si>
  <si>
    <t>TRAVAGLINI</t>
  </si>
  <si>
    <t>MARCHETTI</t>
  </si>
  <si>
    <t>SCOCCIA</t>
  </si>
  <si>
    <t>OLD STAR OSTIA</t>
  </si>
  <si>
    <t>PIMPINELLA</t>
  </si>
  <si>
    <t>DEIULIS</t>
  </si>
  <si>
    <t>D'ALESSANDRI</t>
  </si>
  <si>
    <t>TRAIL DEI DUE LAGHI</t>
  </si>
  <si>
    <t>CANESTRARI</t>
  </si>
  <si>
    <t>MILANESE</t>
  </si>
  <si>
    <t>FORHANS TEAM</t>
  </si>
  <si>
    <t>TONANZI</t>
  </si>
  <si>
    <t>FUSARO</t>
  </si>
  <si>
    <t>CLAUDIA</t>
  </si>
  <si>
    <t>FORNITI</t>
  </si>
  <si>
    <t>TERENZIO</t>
  </si>
  <si>
    <t>POTITO'</t>
  </si>
  <si>
    <t>LA SBARRA E I GRILLI RUNNERS</t>
  </si>
  <si>
    <t>BALAUCA</t>
  </si>
  <si>
    <t>ALINA ELENA</t>
  </si>
  <si>
    <t>SFORZA</t>
  </si>
  <si>
    <t>DI FILIPPO</t>
  </si>
  <si>
    <t>ATLETICA PALOMBARA</t>
  </si>
  <si>
    <t>MARIGLIANI</t>
  </si>
  <si>
    <t>AGOSTINELLI</t>
  </si>
  <si>
    <t>ATLETICA FIANO ROMANO</t>
  </si>
  <si>
    <t>DI VENTURA</t>
  </si>
  <si>
    <t>PAOLESSI</t>
  </si>
  <si>
    <t>RIFONDAZIONE PODISTICA</t>
  </si>
  <si>
    <t>MAGINI</t>
  </si>
  <si>
    <t>SEMPRE DI CORSA TEAM</t>
  </si>
  <si>
    <t>RONCACCI</t>
  </si>
  <si>
    <t>ZERVOS</t>
  </si>
  <si>
    <t>THI KIM THU</t>
  </si>
  <si>
    <t>IANNILLI</t>
  </si>
  <si>
    <t>GALIENI</t>
  </si>
  <si>
    <t>SILVESTRO</t>
  </si>
  <si>
    <t>ATLETICA VITA</t>
  </si>
  <si>
    <t>PUMPO</t>
  </si>
  <si>
    <t>ROSANNA</t>
  </si>
  <si>
    <t>ONESTI</t>
  </si>
  <si>
    <t>LUCCHESE</t>
  </si>
  <si>
    <t>BATTISTELLI</t>
  </si>
  <si>
    <t>LIVIANO</t>
  </si>
  <si>
    <t>CORSA DEI SANTI</t>
  </si>
  <si>
    <t>ROSATI</t>
  </si>
  <si>
    <t>ROCCHI</t>
  </si>
  <si>
    <t>PIANO MA ARRIVIAMO</t>
  </si>
  <si>
    <t>FILIPPINI</t>
  </si>
  <si>
    <t>BORCHIO</t>
  </si>
  <si>
    <t>MURILLO PEREZ</t>
  </si>
  <si>
    <t>UNICE</t>
  </si>
  <si>
    <t>DE STEFANO</t>
  </si>
  <si>
    <t>SQUADRANI</t>
  </si>
  <si>
    <t>DECINA</t>
  </si>
  <si>
    <t>TORREGIANI</t>
  </si>
  <si>
    <t>NATURALMENTE CASTELNUOVO</t>
  </si>
  <si>
    <t>CAPPIELLO</t>
  </si>
  <si>
    <t>SAVERIO</t>
  </si>
  <si>
    <t>AICS MARATHON CLUB ROMA</t>
  </si>
  <si>
    <t>BORTOLONI</t>
  </si>
  <si>
    <t>NATALE</t>
  </si>
  <si>
    <t>PIETRELLA</t>
  </si>
  <si>
    <t>SAVOI</t>
  </si>
  <si>
    <t>MONTELEONE</t>
  </si>
  <si>
    <t>EDUARDO</t>
  </si>
  <si>
    <t>DI FELICE</t>
  </si>
  <si>
    <t>ANNAMARIA</t>
  </si>
  <si>
    <t>G.S.LITAL</t>
  </si>
  <si>
    <t>POLINARI</t>
  </si>
  <si>
    <t>REALI</t>
  </si>
  <si>
    <t>ILARIA</t>
  </si>
  <si>
    <t>CORTESE</t>
  </si>
  <si>
    <t>GAIA</t>
  </si>
  <si>
    <t>BESTIACO</t>
  </si>
  <si>
    <t>MARINO</t>
  </si>
  <si>
    <t>NORI</t>
  </si>
  <si>
    <t>TATA</t>
  </si>
  <si>
    <t>MININI</t>
  </si>
  <si>
    <t>ABDELATI</t>
  </si>
  <si>
    <t>JAMMATE</t>
  </si>
  <si>
    <t>PRIORESCHI</t>
  </si>
  <si>
    <t>MANZONI</t>
  </si>
  <si>
    <t>RAGNI</t>
  </si>
  <si>
    <t>MARTANI</t>
  </si>
  <si>
    <t>RECCHIA</t>
  </si>
  <si>
    <t>GERMANA</t>
  </si>
  <si>
    <t>AURORA</t>
  </si>
  <si>
    <t>PASQUETTI</t>
  </si>
  <si>
    <t>LAURENZI</t>
  </si>
  <si>
    <t>PIERSETTIMIO</t>
  </si>
  <si>
    <t>BROGI</t>
  </si>
  <si>
    <t>MINCI</t>
  </si>
  <si>
    <t>SARCANGELI</t>
  </si>
  <si>
    <t>CAMILLUCCI</t>
  </si>
  <si>
    <t>EDOARDO</t>
  </si>
  <si>
    <t>ZEDDE</t>
  </si>
  <si>
    <t>GIANLUIGI</t>
  </si>
  <si>
    <t>ANTINARELLI</t>
  </si>
  <si>
    <t>MARZIA</t>
  </si>
  <si>
    <t>DI TOMMASO</t>
  </si>
  <si>
    <t>ELDA</t>
  </si>
  <si>
    <t>NUNZIATO</t>
  </si>
  <si>
    <t>CIRILLO</t>
  </si>
  <si>
    <t>SCANSANI</t>
  </si>
  <si>
    <t>ATLETICA MONTEMARIO</t>
  </si>
  <si>
    <t>DE MATTIA</t>
  </si>
  <si>
    <t>LUDOVICO</t>
  </si>
  <si>
    <t>VEROLI</t>
  </si>
  <si>
    <t>RUNNERS RIETI</t>
  </si>
  <si>
    <t>BETTELLI</t>
  </si>
  <si>
    <t>BARBETTI</t>
  </si>
  <si>
    <t>PECCI</t>
  </si>
  <si>
    <t>ORSINGHER</t>
  </si>
  <si>
    <t>CIOCCHETTI</t>
  </si>
  <si>
    <t>SILVANA</t>
  </si>
  <si>
    <t>SF65</t>
  </si>
  <si>
    <t>AS. TRA. ROMA</t>
  </si>
  <si>
    <t>SCONOCCHIA</t>
  </si>
  <si>
    <t>DESSI'</t>
  </si>
  <si>
    <t>Corri per la Liberazione</t>
  </si>
  <si>
    <t>16ª edizione</t>
  </si>
  <si>
    <t>Morlupo (RM) Italia - Martedì 25/04/2017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</si>
</sst>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h:mm:ss"/>
    <numFmt numFmtId="180" formatCode="_-&quot;€&quot;\ * #,##0_-;\-&quot;€&quot;\ * #,##0_-;_-&quot;€&quot;\ * &quot;-&quot;_-;_-@_-"/>
    <numFmt numFmtId="181" formatCode="_-* #,##0_-;\-* #,##0_-;_-* &quot;-&quot;_-;_-@_-"/>
    <numFmt numFmtId="182" formatCode="_-&quot;€&quot;\ * #,##0.00_-;\-&quot;€&quot;\ * #,##0.00_-;_-&quot;€&quot;\ * &quot;-&quot;??_-;_-@_-"/>
    <numFmt numFmtId="183" formatCode="_-* #,##0.00_-;\-* #,##0.00_-;_-* &quot;-&quot;??_-;_-@_-"/>
  </numFmts>
  <fonts count="5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Segoe U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  <font>
      <sz val="12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35" fillId="6" borderId="0" applyNumberFormat="0" applyBorder="0" applyAlignment="0" applyProtection="0"/>
    <xf numFmtId="0" fontId="13" fillId="7" borderId="0" applyNumberFormat="0" applyBorder="0" applyAlignment="0" applyProtection="0"/>
    <xf numFmtId="0" fontId="35" fillId="8" borderId="0" applyNumberFormat="0" applyBorder="0" applyAlignment="0" applyProtection="0"/>
    <xf numFmtId="0" fontId="13" fillId="9" borderId="0" applyNumberFormat="0" applyBorder="0" applyAlignment="0" applyProtection="0"/>
    <xf numFmtId="0" fontId="35" fillId="10" borderId="0" applyNumberFormat="0" applyBorder="0" applyAlignment="0" applyProtection="0"/>
    <xf numFmtId="0" fontId="13" fillId="11" borderId="0" applyNumberFormat="0" applyBorder="0" applyAlignment="0" applyProtection="0"/>
    <xf numFmtId="0" fontId="35" fillId="12" borderId="0" applyNumberFormat="0" applyBorder="0" applyAlignment="0" applyProtection="0"/>
    <xf numFmtId="0" fontId="13" fillId="13" borderId="0" applyNumberFormat="0" applyBorder="0" applyAlignment="0" applyProtection="0"/>
    <xf numFmtId="0" fontId="35" fillId="14" borderId="0" applyNumberFormat="0" applyBorder="0" applyAlignment="0" applyProtection="0"/>
    <xf numFmtId="0" fontId="13" fillId="15" borderId="0" applyNumberFormat="0" applyBorder="0" applyAlignment="0" applyProtection="0"/>
    <xf numFmtId="0" fontId="35" fillId="16" borderId="0" applyNumberFormat="0" applyBorder="0" applyAlignment="0" applyProtection="0"/>
    <xf numFmtId="0" fontId="13" fillId="17" borderId="0" applyNumberFormat="0" applyBorder="0" applyAlignment="0" applyProtection="0"/>
    <xf numFmtId="0" fontId="35" fillId="18" borderId="0" applyNumberFormat="0" applyBorder="0" applyAlignment="0" applyProtection="0"/>
    <xf numFmtId="0" fontId="13" fillId="19" borderId="0" applyNumberFormat="0" applyBorder="0" applyAlignment="0" applyProtection="0"/>
    <xf numFmtId="0" fontId="35" fillId="20" borderId="0" applyNumberFormat="0" applyBorder="0" applyAlignment="0" applyProtection="0"/>
    <xf numFmtId="0" fontId="13" fillId="9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35" fillId="22" borderId="0" applyNumberFormat="0" applyBorder="0" applyAlignment="0" applyProtection="0"/>
    <xf numFmtId="0" fontId="13" fillId="23" borderId="0" applyNumberFormat="0" applyBorder="0" applyAlignment="0" applyProtection="0"/>
    <xf numFmtId="0" fontId="36" fillId="24" borderId="0" applyNumberFormat="0" applyBorder="0" applyAlignment="0" applyProtection="0"/>
    <xf numFmtId="0" fontId="14" fillId="25" borderId="0" applyNumberFormat="0" applyBorder="0" applyAlignment="0" applyProtection="0"/>
    <xf numFmtId="0" fontId="36" fillId="26" borderId="0" applyNumberFormat="0" applyBorder="0" applyAlignment="0" applyProtection="0"/>
    <xf numFmtId="0" fontId="14" fillId="17" borderId="0" applyNumberFormat="0" applyBorder="0" applyAlignment="0" applyProtection="0"/>
    <xf numFmtId="0" fontId="36" fillId="27" borderId="0" applyNumberFormat="0" applyBorder="0" applyAlignment="0" applyProtection="0"/>
    <xf numFmtId="0" fontId="14" fillId="19" borderId="0" applyNumberFormat="0" applyBorder="0" applyAlignment="0" applyProtection="0"/>
    <xf numFmtId="0" fontId="36" fillId="28" borderId="0" applyNumberFormat="0" applyBorder="0" applyAlignment="0" applyProtection="0"/>
    <xf numFmtId="0" fontId="14" fillId="29" borderId="0" applyNumberFormat="0" applyBorder="0" applyAlignment="0" applyProtection="0"/>
    <xf numFmtId="0" fontId="36" fillId="30" borderId="0" applyNumberFormat="0" applyBorder="0" applyAlignment="0" applyProtection="0"/>
    <xf numFmtId="0" fontId="14" fillId="31" borderId="0" applyNumberFormat="0" applyBorder="0" applyAlignment="0" applyProtection="0"/>
    <xf numFmtId="0" fontId="36" fillId="32" borderId="0" applyNumberFormat="0" applyBorder="0" applyAlignment="0" applyProtection="0"/>
    <xf numFmtId="0" fontId="14" fillId="33" borderId="0" applyNumberFormat="0" applyBorder="0" applyAlignment="0" applyProtection="0"/>
    <xf numFmtId="0" fontId="37" fillId="34" borderId="1" applyNumberFormat="0" applyAlignment="0" applyProtection="0"/>
    <xf numFmtId="0" fontId="15" fillId="35" borderId="2" applyNumberFormat="0" applyAlignment="0" applyProtection="0"/>
    <xf numFmtId="0" fontId="38" fillId="0" borderId="3" applyNumberFormat="0" applyFill="0" applyAlignment="0" applyProtection="0"/>
    <xf numFmtId="0" fontId="16" fillId="0" borderId="4" applyNumberFormat="0" applyFill="0" applyAlignment="0" applyProtection="0"/>
    <xf numFmtId="0" fontId="39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14" fillId="39" borderId="0" applyNumberFormat="0" applyBorder="0" applyAlignment="0" applyProtection="0"/>
    <xf numFmtId="0" fontId="36" fillId="40" borderId="0" applyNumberFormat="0" applyBorder="0" applyAlignment="0" applyProtection="0"/>
    <xf numFmtId="0" fontId="14" fillId="41" borderId="0" applyNumberFormat="0" applyBorder="0" applyAlignment="0" applyProtection="0"/>
    <xf numFmtId="0" fontId="36" fillId="42" borderId="0" applyNumberFormat="0" applyBorder="0" applyAlignment="0" applyProtection="0"/>
    <xf numFmtId="0" fontId="14" fillId="43" borderId="0" applyNumberFormat="0" applyBorder="0" applyAlignment="0" applyProtection="0"/>
    <xf numFmtId="0" fontId="36" fillId="44" borderId="0" applyNumberFormat="0" applyBorder="0" applyAlignment="0" applyProtection="0"/>
    <xf numFmtId="0" fontId="14" fillId="29" borderId="0" applyNumberFormat="0" applyBorder="0" applyAlignment="0" applyProtection="0"/>
    <xf numFmtId="0" fontId="36" fillId="45" borderId="0" applyNumberFormat="0" applyBorder="0" applyAlignment="0" applyProtection="0"/>
    <xf numFmtId="0" fontId="14" fillId="31" borderId="0" applyNumberFormat="0" applyBorder="0" applyAlignment="0" applyProtection="0"/>
    <xf numFmtId="0" fontId="36" fillId="46" borderId="0" applyNumberFormat="0" applyBorder="0" applyAlignment="0" applyProtection="0"/>
    <xf numFmtId="0" fontId="14" fillId="47" borderId="0" applyNumberFormat="0" applyBorder="0" applyAlignment="0" applyProtection="0"/>
    <xf numFmtId="0" fontId="40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51" borderId="7" applyNumberFormat="0" applyFont="0" applyAlignment="0" applyProtection="0"/>
    <xf numFmtId="0" fontId="35" fillId="51" borderId="7" applyNumberFormat="0" applyFont="0" applyAlignment="0" applyProtection="0"/>
    <xf numFmtId="0" fontId="0" fillId="52" borderId="8" applyNumberFormat="0" applyAlignment="0" applyProtection="0"/>
    <xf numFmtId="0" fontId="42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24" fillId="0" borderId="12" applyNumberFormat="0" applyFill="0" applyAlignment="0" applyProtection="0"/>
    <xf numFmtId="0" fontId="47" fillId="0" borderId="13" applyNumberFormat="0" applyFill="0" applyAlignment="0" applyProtection="0"/>
    <xf numFmtId="0" fontId="25" fillId="0" borderId="14" applyNumberFormat="0" applyFill="0" applyAlignment="0" applyProtection="0"/>
    <xf numFmtId="0" fontId="48" fillId="0" borderId="15" applyNumberFormat="0" applyFill="0" applyAlignment="0" applyProtection="0"/>
    <xf numFmtId="0" fontId="26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7" fillId="0" borderId="18" applyNumberFormat="0" applyFill="0" applyAlignment="0" applyProtection="0"/>
    <xf numFmtId="0" fontId="51" fillId="53" borderId="0" applyNumberFormat="0" applyBorder="0" applyAlignment="0" applyProtection="0"/>
    <xf numFmtId="0" fontId="28" fillId="5" borderId="0" applyNumberFormat="0" applyBorder="0" applyAlignment="0" applyProtection="0"/>
    <xf numFmtId="0" fontId="52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31" fillId="0" borderId="25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  <xf numFmtId="0" fontId="53" fillId="56" borderId="22" xfId="0" applyFont="1" applyFill="1" applyBorder="1" applyAlignment="1">
      <alignment horizontal="center" vertical="center"/>
    </xf>
    <xf numFmtId="21" fontId="53" fillId="56" borderId="22" xfId="0" applyNumberFormat="1" applyFont="1" applyFill="1" applyBorder="1" applyAlignment="1">
      <alignment horizontal="center" vertical="center"/>
    </xf>
    <xf numFmtId="0" fontId="53" fillId="56" borderId="23" xfId="0" applyFont="1" applyFill="1" applyBorder="1" applyAlignment="1">
      <alignment horizontal="center" vertical="center"/>
    </xf>
    <xf numFmtId="0" fontId="53" fillId="56" borderId="23" xfId="0" applyFont="1" applyFill="1" applyBorder="1" applyAlignment="1">
      <alignment vertical="center"/>
    </xf>
    <xf numFmtId="0" fontId="53" fillId="56" borderId="23" xfId="0" applyNumberFormat="1" applyFont="1" applyFill="1" applyBorder="1" applyAlignment="1">
      <alignment horizontal="center" vertical="center"/>
    </xf>
    <xf numFmtId="0" fontId="1" fillId="47" borderId="26" xfId="0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2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3" fillId="55" borderId="32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6" xfId="0" applyFont="1" applyFill="1" applyBorder="1" applyAlignment="1">
      <alignment horizontal="center" vertical="center" wrapText="1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2" fillId="47" borderId="33" xfId="0" applyFont="1" applyFill="1" applyBorder="1" applyAlignment="1">
      <alignment horizontal="center" vertical="center"/>
    </xf>
    <xf numFmtId="0" fontId="11" fillId="55" borderId="32" xfId="0" applyFont="1" applyFill="1" applyBorder="1" applyAlignment="1">
      <alignment horizontal="center" vertical="center"/>
    </xf>
    <xf numFmtId="0" fontId="54" fillId="0" borderId="21" xfId="81" applyFont="1" applyFill="1" applyBorder="1" applyAlignment="1">
      <alignment vertical="center"/>
      <protection/>
    </xf>
    <xf numFmtId="0" fontId="54" fillId="0" borderId="21" xfId="81" applyFont="1" applyFill="1" applyBorder="1" applyAlignment="1">
      <alignment horizontal="center" vertical="center"/>
      <protection/>
    </xf>
    <xf numFmtId="21" fontId="54" fillId="0" borderId="21" xfId="81" applyNumberFormat="1" applyFont="1" applyFill="1" applyBorder="1" applyAlignment="1">
      <alignment horizontal="center" vertical="center"/>
      <protection/>
    </xf>
    <xf numFmtId="0" fontId="54" fillId="0" borderId="22" xfId="81" applyFont="1" applyFill="1" applyBorder="1" applyAlignment="1">
      <alignment vertical="center"/>
      <protection/>
    </xf>
    <xf numFmtId="0" fontId="54" fillId="0" borderId="22" xfId="81" applyFont="1" applyFill="1" applyBorder="1" applyAlignment="1">
      <alignment horizontal="center" vertical="center"/>
      <protection/>
    </xf>
    <xf numFmtId="21" fontId="54" fillId="0" borderId="22" xfId="81" applyNumberFormat="1" applyFont="1" applyFill="1" applyBorder="1" applyAlignment="1">
      <alignment horizontal="center" vertical="center"/>
      <protection/>
    </xf>
    <xf numFmtId="0" fontId="53" fillId="56" borderId="22" xfId="81" applyFont="1" applyFill="1" applyBorder="1" applyAlignment="1">
      <alignment vertical="center"/>
      <protection/>
    </xf>
    <xf numFmtId="0" fontId="53" fillId="56" borderId="22" xfId="81" applyFont="1" applyFill="1" applyBorder="1" applyAlignment="1">
      <alignment horizontal="center" vertical="center"/>
      <protection/>
    </xf>
    <xf numFmtId="21" fontId="53" fillId="56" borderId="22" xfId="81" applyNumberFormat="1" applyFont="1" applyFill="1" applyBorder="1" applyAlignment="1">
      <alignment horizontal="center" vertical="center"/>
      <protection/>
    </xf>
    <xf numFmtId="0" fontId="53" fillId="56" borderId="33" xfId="0" applyFont="1" applyFill="1" applyBorder="1" applyAlignment="1">
      <alignment horizontal="center" vertical="center"/>
    </xf>
    <xf numFmtId="0" fontId="53" fillId="56" borderId="33" xfId="81" applyFont="1" applyFill="1" applyBorder="1" applyAlignment="1">
      <alignment vertical="center"/>
      <protection/>
    </xf>
    <xf numFmtId="0" fontId="53" fillId="56" borderId="33" xfId="81" applyFont="1" applyFill="1" applyBorder="1" applyAlignment="1">
      <alignment horizontal="center" vertical="center"/>
      <protection/>
    </xf>
    <xf numFmtId="21" fontId="53" fillId="56" borderId="33" xfId="81" applyNumberFormat="1" applyFont="1" applyFill="1" applyBorder="1" applyAlignment="1">
      <alignment horizontal="center" vertical="center"/>
      <protection/>
    </xf>
    <xf numFmtId="21" fontId="53" fillId="56" borderId="33" xfId="0" applyNumberFormat="1" applyFont="1" applyFill="1" applyBorder="1" applyAlignment="1">
      <alignment horizontal="center" vertical="center"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3 2" xfId="80"/>
    <cellStyle name="Normale 4" xfId="81"/>
    <cellStyle name="Nota" xfId="82"/>
    <cellStyle name="Nota 2" xfId="83"/>
    <cellStyle name="Nota 3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itolo 6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6.7109375" style="1" customWidth="1"/>
    <col min="2" max="3" width="25.7109375" style="13" customWidth="1"/>
    <col min="4" max="4" width="9.7109375" style="2" customWidth="1"/>
    <col min="5" max="5" width="35.7109375" style="14" customWidth="1"/>
    <col min="6" max="6" width="10.7109375" style="11" customWidth="1"/>
    <col min="7" max="9" width="10.7109375" style="1" customWidth="1"/>
  </cols>
  <sheetData>
    <row r="1" spans="1:9" ht="45" customHeight="1">
      <c r="A1" s="33" t="s">
        <v>246</v>
      </c>
      <c r="B1" s="34"/>
      <c r="C1" s="34"/>
      <c r="D1" s="34"/>
      <c r="E1" s="34"/>
      <c r="F1" s="34"/>
      <c r="G1" s="34"/>
      <c r="H1" s="34"/>
      <c r="I1" s="35"/>
    </row>
    <row r="2" spans="1:9" ht="24" customHeight="1">
      <c r="A2" s="36" t="s">
        <v>247</v>
      </c>
      <c r="B2" s="37"/>
      <c r="C2" s="37"/>
      <c r="D2" s="37"/>
      <c r="E2" s="37"/>
      <c r="F2" s="37"/>
      <c r="G2" s="37"/>
      <c r="H2" s="37"/>
      <c r="I2" s="38"/>
    </row>
    <row r="3" spans="1:9" ht="24" customHeight="1">
      <c r="A3" s="39" t="s">
        <v>248</v>
      </c>
      <c r="B3" s="40"/>
      <c r="C3" s="40"/>
      <c r="D3" s="40"/>
      <c r="E3" s="40"/>
      <c r="F3" s="40"/>
      <c r="G3" s="40"/>
      <c r="H3" s="3" t="s">
        <v>0</v>
      </c>
      <c r="I3" s="4">
        <v>13.5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2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20">
        <v>1</v>
      </c>
      <c r="B5" s="46" t="s">
        <v>87</v>
      </c>
      <c r="C5" s="46" t="s">
        <v>16</v>
      </c>
      <c r="D5" s="47" t="s">
        <v>72</v>
      </c>
      <c r="E5" s="46" t="s">
        <v>88</v>
      </c>
      <c r="F5" s="48">
        <v>0.03405092592592592</v>
      </c>
      <c r="G5" s="20" t="str">
        <f>TEXT(INT((HOUR(F5)*3600+MINUTE(F5)*60+SECOND(F5))/$I$3/60),"0")&amp;"."&amp;TEXT(MOD((HOUR(F5)*3600+MINUTE(F5)*60+SECOND(F5))/$I$3,60),"00")&amp;"/km"</f>
        <v>3.38/km</v>
      </c>
      <c r="H5" s="23">
        <f>F5-$F$5</f>
        <v>0</v>
      </c>
      <c r="I5" s="23">
        <f>F5-INDEX($F$5:$F$178,MATCH(D5,$D$5:$D$178,0))</f>
        <v>0</v>
      </c>
    </row>
    <row r="6" spans="1:9" s="10" customFormat="1" ht="15" customHeight="1">
      <c r="A6" s="15">
        <v>2</v>
      </c>
      <c r="B6" s="49" t="s">
        <v>89</v>
      </c>
      <c r="C6" s="49" t="s">
        <v>90</v>
      </c>
      <c r="D6" s="50" t="s">
        <v>68</v>
      </c>
      <c r="E6" s="49" t="s">
        <v>91</v>
      </c>
      <c r="F6" s="51">
        <v>0.03418981481481482</v>
      </c>
      <c r="G6" s="15" t="str">
        <f aca="true" t="shared" si="0" ref="G6:G21">TEXT(INT((HOUR(F6)*3600+MINUTE(F6)*60+SECOND(F6))/$I$3/60),"0")&amp;"."&amp;TEXT(MOD((HOUR(F6)*3600+MINUTE(F6)*60+SECOND(F6))/$I$3,60),"00")&amp;"/km"</f>
        <v>3.39/km</v>
      </c>
      <c r="H6" s="24">
        <f aca="true" t="shared" si="1" ref="H6:H21">F6-$F$5</f>
        <v>0.00013888888888889672</v>
      </c>
      <c r="I6" s="24">
        <f>F6-INDEX($F$5:$F$178,MATCH(D6,$D$5:$D$178,0))</f>
        <v>0</v>
      </c>
    </row>
    <row r="7" spans="1:9" s="10" customFormat="1" ht="15" customHeight="1">
      <c r="A7" s="15">
        <v>3</v>
      </c>
      <c r="B7" s="49" t="s">
        <v>54</v>
      </c>
      <c r="C7" s="49" t="s">
        <v>81</v>
      </c>
      <c r="D7" s="50" t="s">
        <v>66</v>
      </c>
      <c r="E7" s="49" t="s">
        <v>92</v>
      </c>
      <c r="F7" s="51">
        <v>0.035451388888888886</v>
      </c>
      <c r="G7" s="15" t="str">
        <f t="shared" si="0"/>
        <v>3.47/km</v>
      </c>
      <c r="H7" s="24">
        <f t="shared" si="1"/>
        <v>0.0014004629629629645</v>
      </c>
      <c r="I7" s="24">
        <f>F7-INDEX($F$5:$F$178,MATCH(D7,$D$5:$D$178,0))</f>
        <v>0</v>
      </c>
    </row>
    <row r="8" spans="1:9" s="10" customFormat="1" ht="15" customHeight="1">
      <c r="A8" s="15">
        <v>4</v>
      </c>
      <c r="B8" s="49" t="s">
        <v>93</v>
      </c>
      <c r="C8" s="49" t="s">
        <v>94</v>
      </c>
      <c r="D8" s="50" t="s">
        <v>69</v>
      </c>
      <c r="E8" s="49" t="s">
        <v>95</v>
      </c>
      <c r="F8" s="51">
        <v>0.035902777777777777</v>
      </c>
      <c r="G8" s="15" t="str">
        <f t="shared" si="0"/>
        <v>3.50/km</v>
      </c>
      <c r="H8" s="24">
        <f t="shared" si="1"/>
        <v>0.0018518518518518545</v>
      </c>
      <c r="I8" s="24">
        <f>F8-INDEX($F$5:$F$178,MATCH(D8,$D$5:$D$178,0))</f>
        <v>0</v>
      </c>
    </row>
    <row r="9" spans="1:9" s="10" customFormat="1" ht="15" customHeight="1">
      <c r="A9" s="15">
        <v>5</v>
      </c>
      <c r="B9" s="49" t="s">
        <v>96</v>
      </c>
      <c r="C9" s="49" t="s">
        <v>11</v>
      </c>
      <c r="D9" s="50" t="s">
        <v>69</v>
      </c>
      <c r="E9" s="49" t="s">
        <v>97</v>
      </c>
      <c r="F9" s="51">
        <v>0.03608796296296297</v>
      </c>
      <c r="G9" s="15" t="str">
        <f t="shared" si="0"/>
        <v>3.51/km</v>
      </c>
      <c r="H9" s="24">
        <f t="shared" si="1"/>
        <v>0.0020370370370370455</v>
      </c>
      <c r="I9" s="24">
        <f>F9-INDEX($F$5:$F$178,MATCH(D9,$D$5:$D$178,0))</f>
        <v>0.000185185185185191</v>
      </c>
    </row>
    <row r="10" spans="1:9" s="10" customFormat="1" ht="15" customHeight="1">
      <c r="A10" s="15">
        <v>6</v>
      </c>
      <c r="B10" s="49" t="s">
        <v>98</v>
      </c>
      <c r="C10" s="49" t="s">
        <v>29</v>
      </c>
      <c r="D10" s="50" t="s">
        <v>68</v>
      </c>
      <c r="E10" s="49" t="s">
        <v>95</v>
      </c>
      <c r="F10" s="51">
        <v>0.03665509259259259</v>
      </c>
      <c r="G10" s="15" t="str">
        <f t="shared" si="0"/>
        <v>3.55/km</v>
      </c>
      <c r="H10" s="24">
        <f t="shared" si="1"/>
        <v>0.0026041666666666713</v>
      </c>
      <c r="I10" s="24">
        <f>F10-INDEX($F$5:$F$178,MATCH(D10,$D$5:$D$178,0))</f>
        <v>0.0024652777777777746</v>
      </c>
    </row>
    <row r="11" spans="1:9" s="10" customFormat="1" ht="15" customHeight="1">
      <c r="A11" s="15">
        <v>7</v>
      </c>
      <c r="B11" s="49" t="s">
        <v>99</v>
      </c>
      <c r="C11" s="49" t="s">
        <v>11</v>
      </c>
      <c r="D11" s="50" t="s">
        <v>66</v>
      </c>
      <c r="E11" s="49" t="s">
        <v>100</v>
      </c>
      <c r="F11" s="51">
        <v>0.036770833333333336</v>
      </c>
      <c r="G11" s="15" t="str">
        <f t="shared" si="0"/>
        <v>3.55/km</v>
      </c>
      <c r="H11" s="24">
        <f t="shared" si="1"/>
        <v>0.002719907407407414</v>
      </c>
      <c r="I11" s="24">
        <f>F11-INDEX($F$5:$F$178,MATCH(D11,$D$5:$D$178,0))</f>
        <v>0.0013194444444444495</v>
      </c>
    </row>
    <row r="12" spans="1:9" s="10" customFormat="1" ht="15" customHeight="1">
      <c r="A12" s="15">
        <v>8</v>
      </c>
      <c r="B12" s="49" t="s">
        <v>101</v>
      </c>
      <c r="C12" s="49" t="s">
        <v>102</v>
      </c>
      <c r="D12" s="50" t="s">
        <v>72</v>
      </c>
      <c r="E12" s="49" t="s">
        <v>103</v>
      </c>
      <c r="F12" s="51">
        <v>0.036828703703703704</v>
      </c>
      <c r="G12" s="15" t="str">
        <f t="shared" si="0"/>
        <v>3.56/km</v>
      </c>
      <c r="H12" s="24">
        <f t="shared" si="1"/>
        <v>0.002777777777777782</v>
      </c>
      <c r="I12" s="24">
        <f>F12-INDEX($F$5:$F$178,MATCH(D12,$D$5:$D$178,0))</f>
        <v>0.002777777777777782</v>
      </c>
    </row>
    <row r="13" spans="1:9" s="10" customFormat="1" ht="15" customHeight="1">
      <c r="A13" s="15">
        <v>9</v>
      </c>
      <c r="B13" s="49" t="s">
        <v>104</v>
      </c>
      <c r="C13" s="49" t="s">
        <v>105</v>
      </c>
      <c r="D13" s="50" t="s">
        <v>65</v>
      </c>
      <c r="E13" s="49" t="s">
        <v>106</v>
      </c>
      <c r="F13" s="51">
        <v>0.037395833333333336</v>
      </c>
      <c r="G13" s="15" t="str">
        <f t="shared" si="0"/>
        <v>3.59/km</v>
      </c>
      <c r="H13" s="24">
        <f t="shared" si="1"/>
        <v>0.0033449074074074145</v>
      </c>
      <c r="I13" s="24">
        <f>F13-INDEX($F$5:$F$178,MATCH(D13,$D$5:$D$178,0))</f>
        <v>0</v>
      </c>
    </row>
    <row r="14" spans="1:9" s="10" customFormat="1" ht="15" customHeight="1">
      <c r="A14" s="15">
        <v>10</v>
      </c>
      <c r="B14" s="49" t="s">
        <v>107</v>
      </c>
      <c r="C14" s="49" t="s">
        <v>23</v>
      </c>
      <c r="D14" s="50" t="s">
        <v>67</v>
      </c>
      <c r="E14" s="49" t="s">
        <v>108</v>
      </c>
      <c r="F14" s="51">
        <v>0.03792824074074074</v>
      </c>
      <c r="G14" s="15" t="str">
        <f t="shared" si="0"/>
        <v>4.03/km</v>
      </c>
      <c r="H14" s="24">
        <f t="shared" si="1"/>
        <v>0.0038773148148148195</v>
      </c>
      <c r="I14" s="24">
        <f>F14-INDEX($F$5:$F$178,MATCH(D14,$D$5:$D$178,0))</f>
        <v>0</v>
      </c>
    </row>
    <row r="15" spans="1:9" s="10" customFormat="1" ht="15" customHeight="1">
      <c r="A15" s="15">
        <v>11</v>
      </c>
      <c r="B15" s="49" t="s">
        <v>109</v>
      </c>
      <c r="C15" s="49" t="s">
        <v>28</v>
      </c>
      <c r="D15" s="50" t="s">
        <v>66</v>
      </c>
      <c r="E15" s="49" t="s">
        <v>110</v>
      </c>
      <c r="F15" s="51">
        <v>0.03854166666666667</v>
      </c>
      <c r="G15" s="15" t="str">
        <f t="shared" si="0"/>
        <v>4.07/km</v>
      </c>
      <c r="H15" s="24">
        <f t="shared" si="1"/>
        <v>0.0044907407407407465</v>
      </c>
      <c r="I15" s="24">
        <f>F15-INDEX($F$5:$F$178,MATCH(D15,$D$5:$D$178,0))</f>
        <v>0.003090277777777782</v>
      </c>
    </row>
    <row r="16" spans="1:9" s="10" customFormat="1" ht="15" customHeight="1">
      <c r="A16" s="15">
        <v>12</v>
      </c>
      <c r="B16" s="49" t="s">
        <v>111</v>
      </c>
      <c r="C16" s="49" t="s">
        <v>30</v>
      </c>
      <c r="D16" s="50" t="s">
        <v>69</v>
      </c>
      <c r="E16" s="49" t="s">
        <v>112</v>
      </c>
      <c r="F16" s="51">
        <v>0.03854166666666667</v>
      </c>
      <c r="G16" s="15" t="str">
        <f t="shared" si="0"/>
        <v>4.07/km</v>
      </c>
      <c r="H16" s="24">
        <f t="shared" si="1"/>
        <v>0.0044907407407407465</v>
      </c>
      <c r="I16" s="24">
        <f>F16-INDEX($F$5:$F$178,MATCH(D16,$D$5:$D$178,0))</f>
        <v>0.002638888888888892</v>
      </c>
    </row>
    <row r="17" spans="1:9" s="10" customFormat="1" ht="15" customHeight="1">
      <c r="A17" s="15">
        <v>13</v>
      </c>
      <c r="B17" s="49" t="s">
        <v>59</v>
      </c>
      <c r="C17" s="49" t="s">
        <v>45</v>
      </c>
      <c r="D17" s="50" t="s">
        <v>73</v>
      </c>
      <c r="E17" s="49" t="s">
        <v>113</v>
      </c>
      <c r="F17" s="51">
        <v>0.038622685185185184</v>
      </c>
      <c r="G17" s="15" t="str">
        <f t="shared" si="0"/>
        <v>4.07/km</v>
      </c>
      <c r="H17" s="24">
        <f t="shared" si="1"/>
        <v>0.0045717592592592615</v>
      </c>
      <c r="I17" s="24">
        <f>F17-INDEX($F$5:$F$178,MATCH(D17,$D$5:$D$178,0))</f>
        <v>0</v>
      </c>
    </row>
    <row r="18" spans="1:9" s="10" customFormat="1" ht="15" customHeight="1">
      <c r="A18" s="15">
        <v>14</v>
      </c>
      <c r="B18" s="49" t="s">
        <v>114</v>
      </c>
      <c r="C18" s="49" t="s">
        <v>16</v>
      </c>
      <c r="D18" s="50" t="s">
        <v>66</v>
      </c>
      <c r="E18" s="49" t="s">
        <v>115</v>
      </c>
      <c r="F18" s="51">
        <v>0.04024305555555556</v>
      </c>
      <c r="G18" s="15" t="str">
        <f t="shared" si="0"/>
        <v>4.18/km</v>
      </c>
      <c r="H18" s="24">
        <f t="shared" si="1"/>
        <v>0.006192129629629638</v>
      </c>
      <c r="I18" s="24">
        <f>F18-INDEX($F$5:$F$178,MATCH(D18,$D$5:$D$178,0))</f>
        <v>0.004791666666666673</v>
      </c>
    </row>
    <row r="19" spans="1:9" s="10" customFormat="1" ht="15" customHeight="1">
      <c r="A19" s="15">
        <v>15</v>
      </c>
      <c r="B19" s="49" t="s">
        <v>116</v>
      </c>
      <c r="C19" s="49" t="s">
        <v>117</v>
      </c>
      <c r="D19" s="50" t="s">
        <v>67</v>
      </c>
      <c r="E19" s="49" t="s">
        <v>118</v>
      </c>
      <c r="F19" s="51">
        <v>0.040879629629629634</v>
      </c>
      <c r="G19" s="15" t="str">
        <f t="shared" si="0"/>
        <v>4.22/km</v>
      </c>
      <c r="H19" s="24">
        <f t="shared" si="1"/>
        <v>0.006828703703703712</v>
      </c>
      <c r="I19" s="24">
        <f>F19-INDEX($F$5:$F$178,MATCH(D19,$D$5:$D$178,0))</f>
        <v>0.0029513888888888923</v>
      </c>
    </row>
    <row r="20" spans="1:9" s="10" customFormat="1" ht="15" customHeight="1">
      <c r="A20" s="15">
        <v>16</v>
      </c>
      <c r="B20" s="49" t="s">
        <v>119</v>
      </c>
      <c r="C20" s="49" t="s">
        <v>120</v>
      </c>
      <c r="D20" s="50" t="s">
        <v>66</v>
      </c>
      <c r="E20" s="49" t="s">
        <v>100</v>
      </c>
      <c r="F20" s="51">
        <v>0.04101851851851852</v>
      </c>
      <c r="G20" s="15" t="str">
        <f t="shared" si="0"/>
        <v>4.23/km</v>
      </c>
      <c r="H20" s="24">
        <f t="shared" si="1"/>
        <v>0.006967592592592595</v>
      </c>
      <c r="I20" s="24">
        <f>F20-INDEX($F$5:$F$178,MATCH(D20,$D$5:$D$178,0))</f>
        <v>0.00556712962962963</v>
      </c>
    </row>
    <row r="21" spans="1:9" ht="15" customHeight="1">
      <c r="A21" s="15">
        <v>17</v>
      </c>
      <c r="B21" s="49" t="s">
        <v>70</v>
      </c>
      <c r="C21" s="49" t="s">
        <v>22</v>
      </c>
      <c r="D21" s="50" t="s">
        <v>67</v>
      </c>
      <c r="E21" s="49" t="s">
        <v>121</v>
      </c>
      <c r="F21" s="51">
        <v>0.04137731481481482</v>
      </c>
      <c r="G21" s="15" t="str">
        <f t="shared" si="0"/>
        <v>4.25/km</v>
      </c>
      <c r="H21" s="24">
        <f t="shared" si="1"/>
        <v>0.007326388888888896</v>
      </c>
      <c r="I21" s="24">
        <f>F21-INDEX($F$5:$F$178,MATCH(D21,$D$5:$D$178,0))</f>
        <v>0.0034490740740740766</v>
      </c>
    </row>
    <row r="22" spans="1:9" ht="15" customHeight="1">
      <c r="A22" s="15">
        <v>18</v>
      </c>
      <c r="B22" s="49" t="s">
        <v>57</v>
      </c>
      <c r="C22" s="49" t="s">
        <v>18</v>
      </c>
      <c r="D22" s="50" t="s">
        <v>68</v>
      </c>
      <c r="E22" s="49" t="s">
        <v>122</v>
      </c>
      <c r="F22" s="51">
        <v>0.041701388888888885</v>
      </c>
      <c r="G22" s="15" t="str">
        <f aca="true" t="shared" si="2" ref="G22:G32">TEXT(INT((HOUR(F22)*3600+MINUTE(F22)*60+SECOND(F22))/$I$3/60),"0")&amp;"."&amp;TEXT(MOD((HOUR(F22)*3600+MINUTE(F22)*60+SECOND(F22))/$I$3,60),"00")&amp;"/km"</f>
        <v>4.27/km</v>
      </c>
      <c r="H22" s="24">
        <f aca="true" t="shared" si="3" ref="H22:H32">F22-$F$5</f>
        <v>0.007650462962962963</v>
      </c>
      <c r="I22" s="24">
        <f>F22-INDEX($F$5:$F$178,MATCH(D22,$D$5:$D$178,0))</f>
        <v>0.007511574074074066</v>
      </c>
    </row>
    <row r="23" spans="1:9" ht="15" customHeight="1">
      <c r="A23" s="15">
        <v>19</v>
      </c>
      <c r="B23" s="49" t="s">
        <v>33</v>
      </c>
      <c r="C23" s="49" t="s">
        <v>26</v>
      </c>
      <c r="D23" s="50" t="s">
        <v>72</v>
      </c>
      <c r="E23" s="49" t="s">
        <v>123</v>
      </c>
      <c r="F23" s="51">
        <v>0.041990740740740745</v>
      </c>
      <c r="G23" s="15" t="str">
        <f t="shared" si="2"/>
        <v>4.29/km</v>
      </c>
      <c r="H23" s="24">
        <f t="shared" si="3"/>
        <v>0.007939814814814823</v>
      </c>
      <c r="I23" s="24">
        <f>F23-INDEX($F$5:$F$178,MATCH(D23,$D$5:$D$178,0))</f>
        <v>0.007939814814814823</v>
      </c>
    </row>
    <row r="24" spans="1:9" ht="15" customHeight="1">
      <c r="A24" s="15">
        <v>20</v>
      </c>
      <c r="B24" s="49" t="s">
        <v>124</v>
      </c>
      <c r="C24" s="49" t="s">
        <v>11</v>
      </c>
      <c r="D24" s="50" t="s">
        <v>69</v>
      </c>
      <c r="E24" s="49" t="s">
        <v>125</v>
      </c>
      <c r="F24" s="51">
        <v>0.042187499999999996</v>
      </c>
      <c r="G24" s="15" t="str">
        <f t="shared" si="2"/>
        <v>4.30/km</v>
      </c>
      <c r="H24" s="24">
        <f t="shared" si="3"/>
        <v>0.008136574074074074</v>
      </c>
      <c r="I24" s="24">
        <f>F24-INDEX($F$5:$F$178,MATCH(D24,$D$5:$D$178,0))</f>
        <v>0.006284722222222219</v>
      </c>
    </row>
    <row r="25" spans="1:9" ht="15" customHeight="1">
      <c r="A25" s="15">
        <v>21</v>
      </c>
      <c r="B25" s="49" t="s">
        <v>126</v>
      </c>
      <c r="C25" s="49" t="s">
        <v>49</v>
      </c>
      <c r="D25" s="50" t="s">
        <v>72</v>
      </c>
      <c r="E25" s="49" t="s">
        <v>113</v>
      </c>
      <c r="F25" s="51">
        <v>0.04237268518518519</v>
      </c>
      <c r="G25" s="15" t="str">
        <f t="shared" si="2"/>
        <v>4.31/km</v>
      </c>
      <c r="H25" s="24">
        <f t="shared" si="3"/>
        <v>0.008321759259259265</v>
      </c>
      <c r="I25" s="24">
        <f>F25-INDEX($F$5:$F$178,MATCH(D25,$D$5:$D$178,0))</f>
        <v>0.008321759259259265</v>
      </c>
    </row>
    <row r="26" spans="1:9" ht="15" customHeight="1">
      <c r="A26" s="15">
        <v>22</v>
      </c>
      <c r="B26" s="49" t="s">
        <v>127</v>
      </c>
      <c r="C26" s="49" t="s">
        <v>15</v>
      </c>
      <c r="D26" s="50" t="s">
        <v>72</v>
      </c>
      <c r="E26" s="49" t="s">
        <v>108</v>
      </c>
      <c r="F26" s="51">
        <v>0.04251157407407408</v>
      </c>
      <c r="G26" s="15" t="str">
        <f t="shared" si="2"/>
        <v>4.32/km</v>
      </c>
      <c r="H26" s="24">
        <f t="shared" si="3"/>
        <v>0.008460648148148155</v>
      </c>
      <c r="I26" s="24">
        <f>F26-INDEX($F$5:$F$178,MATCH(D26,$D$5:$D$178,0))</f>
        <v>0.008460648148148155</v>
      </c>
    </row>
    <row r="27" spans="1:9" ht="15" customHeight="1">
      <c r="A27" s="15">
        <v>23</v>
      </c>
      <c r="B27" s="49" t="s">
        <v>128</v>
      </c>
      <c r="C27" s="49" t="s">
        <v>16</v>
      </c>
      <c r="D27" s="50" t="s">
        <v>67</v>
      </c>
      <c r="E27" s="49" t="s">
        <v>129</v>
      </c>
      <c r="F27" s="51">
        <v>0.04322916666666667</v>
      </c>
      <c r="G27" s="15" t="str">
        <f t="shared" si="2"/>
        <v>4.37/km</v>
      </c>
      <c r="H27" s="24">
        <f t="shared" si="3"/>
        <v>0.00917824074074075</v>
      </c>
      <c r="I27" s="24">
        <f>F27-INDEX($F$5:$F$178,MATCH(D27,$D$5:$D$178,0))</f>
        <v>0.005300925925925931</v>
      </c>
    </row>
    <row r="28" spans="1:9" ht="15" customHeight="1">
      <c r="A28" s="15">
        <v>24</v>
      </c>
      <c r="B28" s="49" t="s">
        <v>130</v>
      </c>
      <c r="C28" s="49" t="s">
        <v>34</v>
      </c>
      <c r="D28" s="50" t="s">
        <v>76</v>
      </c>
      <c r="E28" s="49" t="s">
        <v>115</v>
      </c>
      <c r="F28" s="51">
        <v>0.043680555555555556</v>
      </c>
      <c r="G28" s="15" t="str">
        <f t="shared" si="2"/>
        <v>4.40/km</v>
      </c>
      <c r="H28" s="24">
        <f t="shared" si="3"/>
        <v>0.009629629629629634</v>
      </c>
      <c r="I28" s="24">
        <f>F28-INDEX($F$5:$F$178,MATCH(D28,$D$5:$D$178,0))</f>
        <v>0</v>
      </c>
    </row>
    <row r="29" spans="1:9" ht="15" customHeight="1">
      <c r="A29" s="15">
        <v>25</v>
      </c>
      <c r="B29" s="49" t="s">
        <v>131</v>
      </c>
      <c r="C29" s="49" t="s">
        <v>15</v>
      </c>
      <c r="D29" s="50" t="s">
        <v>72</v>
      </c>
      <c r="E29" s="49" t="s">
        <v>108</v>
      </c>
      <c r="F29" s="51">
        <v>0.043993055555555556</v>
      </c>
      <c r="G29" s="15" t="str">
        <f t="shared" si="2"/>
        <v>4.42/km</v>
      </c>
      <c r="H29" s="24">
        <f t="shared" si="3"/>
        <v>0.009942129629629634</v>
      </c>
      <c r="I29" s="24">
        <f>F29-INDEX($F$5:$F$178,MATCH(D29,$D$5:$D$178,0))</f>
        <v>0.009942129629629634</v>
      </c>
    </row>
    <row r="30" spans="1:9" ht="15" customHeight="1">
      <c r="A30" s="15">
        <v>26</v>
      </c>
      <c r="B30" s="49" t="s">
        <v>132</v>
      </c>
      <c r="C30" s="49" t="s">
        <v>21</v>
      </c>
      <c r="D30" s="50" t="s">
        <v>68</v>
      </c>
      <c r="E30" s="49" t="s">
        <v>133</v>
      </c>
      <c r="F30" s="51">
        <v>0.04416666666666667</v>
      </c>
      <c r="G30" s="15" t="str">
        <f t="shared" si="2"/>
        <v>4.43/km</v>
      </c>
      <c r="H30" s="24">
        <f t="shared" si="3"/>
        <v>0.010115740740740745</v>
      </c>
      <c r="I30" s="24">
        <f>F30-INDEX($F$5:$F$178,MATCH(D30,$D$5:$D$178,0))</f>
        <v>0.009976851851851848</v>
      </c>
    </row>
    <row r="31" spans="1:9" ht="15" customHeight="1">
      <c r="A31" s="15">
        <v>27</v>
      </c>
      <c r="B31" s="49" t="s">
        <v>134</v>
      </c>
      <c r="C31" s="49" t="s">
        <v>35</v>
      </c>
      <c r="D31" s="50" t="s">
        <v>72</v>
      </c>
      <c r="E31" s="49" t="s">
        <v>113</v>
      </c>
      <c r="F31" s="51">
        <v>0.044583333333333336</v>
      </c>
      <c r="G31" s="15" t="str">
        <f t="shared" si="2"/>
        <v>4.45/km</v>
      </c>
      <c r="H31" s="24">
        <f t="shared" si="3"/>
        <v>0.010532407407407414</v>
      </c>
      <c r="I31" s="24">
        <f>F31-INDEX($F$5:$F$178,MATCH(D31,$D$5:$D$178,0))</f>
        <v>0.010532407407407414</v>
      </c>
    </row>
    <row r="32" spans="1:9" ht="15" customHeight="1">
      <c r="A32" s="15">
        <v>28</v>
      </c>
      <c r="B32" s="49" t="s">
        <v>135</v>
      </c>
      <c r="C32" s="49" t="s">
        <v>38</v>
      </c>
      <c r="D32" s="50" t="s">
        <v>80</v>
      </c>
      <c r="E32" s="49" t="s">
        <v>136</v>
      </c>
      <c r="F32" s="51">
        <v>0.04466435185185185</v>
      </c>
      <c r="G32" s="15" t="str">
        <f t="shared" si="2"/>
        <v>4.46/km</v>
      </c>
      <c r="H32" s="24">
        <f t="shared" si="3"/>
        <v>0.010613425925925929</v>
      </c>
      <c r="I32" s="24">
        <f>F32-INDEX($F$5:$F$178,MATCH(D32,$D$5:$D$178,0))</f>
        <v>0</v>
      </c>
    </row>
    <row r="33" spans="1:9" ht="15" customHeight="1">
      <c r="A33" s="15">
        <v>29</v>
      </c>
      <c r="B33" s="49" t="s">
        <v>137</v>
      </c>
      <c r="C33" s="49" t="s">
        <v>75</v>
      </c>
      <c r="D33" s="50" t="s">
        <v>69</v>
      </c>
      <c r="E33" s="49" t="s">
        <v>113</v>
      </c>
      <c r="F33" s="51">
        <v>0.04489583333333333</v>
      </c>
      <c r="G33" s="15" t="str">
        <f aca="true" t="shared" si="4" ref="G33:G38">TEXT(INT((HOUR(F33)*3600+MINUTE(F33)*60+SECOND(F33))/$I$3/60),"0")&amp;"."&amp;TEXT(MOD((HOUR(F33)*3600+MINUTE(F33)*60+SECOND(F33))/$I$3,60),"00")&amp;"/km"</f>
        <v>4.47/km</v>
      </c>
      <c r="H33" s="24">
        <f aca="true" t="shared" si="5" ref="H33:H38">F33-$F$5</f>
        <v>0.010844907407407407</v>
      </c>
      <c r="I33" s="24">
        <f>F33-INDEX($F$5:$F$178,MATCH(D33,$D$5:$D$178,0))</f>
        <v>0.008993055555555553</v>
      </c>
    </row>
    <row r="34" spans="1:9" ht="15" customHeight="1">
      <c r="A34" s="15">
        <v>30</v>
      </c>
      <c r="B34" s="49" t="s">
        <v>138</v>
      </c>
      <c r="C34" s="49" t="s">
        <v>139</v>
      </c>
      <c r="D34" s="50" t="s">
        <v>80</v>
      </c>
      <c r="E34" s="49" t="s">
        <v>121</v>
      </c>
      <c r="F34" s="51">
        <v>0.04508101851851851</v>
      </c>
      <c r="G34" s="15" t="str">
        <f t="shared" si="4"/>
        <v>4.49/km</v>
      </c>
      <c r="H34" s="24">
        <f t="shared" si="5"/>
        <v>0.011030092592592591</v>
      </c>
      <c r="I34" s="24">
        <f>F34-INDEX($F$5:$F$178,MATCH(D34,$D$5:$D$178,0))</f>
        <v>0.0004166666666666624</v>
      </c>
    </row>
    <row r="35" spans="1:9" ht="15" customHeight="1">
      <c r="A35" s="15">
        <v>31</v>
      </c>
      <c r="B35" s="49" t="s">
        <v>140</v>
      </c>
      <c r="C35" s="49" t="s">
        <v>141</v>
      </c>
      <c r="D35" s="50" t="s">
        <v>68</v>
      </c>
      <c r="E35" s="49" t="s">
        <v>91</v>
      </c>
      <c r="F35" s="51">
        <v>0.04520833333333333</v>
      </c>
      <c r="G35" s="15" t="str">
        <f t="shared" si="4"/>
        <v>4.49/km</v>
      </c>
      <c r="H35" s="24">
        <f t="shared" si="5"/>
        <v>0.011157407407407408</v>
      </c>
      <c r="I35" s="24">
        <f>F35-INDEX($F$5:$F$178,MATCH(D35,$D$5:$D$178,0))</f>
        <v>0.01101851851851851</v>
      </c>
    </row>
    <row r="36" spans="1:9" ht="15" customHeight="1">
      <c r="A36" s="15">
        <v>32</v>
      </c>
      <c r="B36" s="49" t="s">
        <v>142</v>
      </c>
      <c r="C36" s="49" t="s">
        <v>41</v>
      </c>
      <c r="D36" s="50" t="s">
        <v>72</v>
      </c>
      <c r="E36" s="49" t="s">
        <v>143</v>
      </c>
      <c r="F36" s="51">
        <v>0.045335648148148146</v>
      </c>
      <c r="G36" s="15" t="str">
        <f t="shared" si="4"/>
        <v>4.50/km</v>
      </c>
      <c r="H36" s="24">
        <f t="shared" si="5"/>
        <v>0.011284722222222224</v>
      </c>
      <c r="I36" s="24">
        <f>F36-INDEX($F$5:$F$178,MATCH(D36,$D$5:$D$178,0))</f>
        <v>0.011284722222222224</v>
      </c>
    </row>
    <row r="37" spans="1:9" ht="15" customHeight="1">
      <c r="A37" s="15">
        <v>33</v>
      </c>
      <c r="B37" s="49" t="s">
        <v>144</v>
      </c>
      <c r="C37" s="49" t="s">
        <v>145</v>
      </c>
      <c r="D37" s="50" t="s">
        <v>79</v>
      </c>
      <c r="E37" s="49" t="s">
        <v>125</v>
      </c>
      <c r="F37" s="51">
        <v>0.045428240740740734</v>
      </c>
      <c r="G37" s="15" t="str">
        <f t="shared" si="4"/>
        <v>4.51/km</v>
      </c>
      <c r="H37" s="24">
        <f t="shared" si="5"/>
        <v>0.011377314814814812</v>
      </c>
      <c r="I37" s="24">
        <f>F37-INDEX($F$5:$F$178,MATCH(D37,$D$5:$D$178,0))</f>
        <v>0</v>
      </c>
    </row>
    <row r="38" spans="1:9" ht="15" customHeight="1">
      <c r="A38" s="15">
        <v>34</v>
      </c>
      <c r="B38" s="49" t="s">
        <v>146</v>
      </c>
      <c r="C38" s="49" t="s">
        <v>39</v>
      </c>
      <c r="D38" s="50" t="s">
        <v>67</v>
      </c>
      <c r="E38" s="49" t="s">
        <v>106</v>
      </c>
      <c r="F38" s="51">
        <v>0.04556712962962963</v>
      </c>
      <c r="G38" s="15" t="str">
        <f t="shared" si="4"/>
        <v>4.52/km</v>
      </c>
      <c r="H38" s="24">
        <f t="shared" si="5"/>
        <v>0.011516203703703709</v>
      </c>
      <c r="I38" s="24">
        <f>F38-INDEX($F$5:$F$178,MATCH(D38,$D$5:$D$178,0))</f>
        <v>0.0076388888888888895</v>
      </c>
    </row>
    <row r="39" spans="1:9" ht="15" customHeight="1">
      <c r="A39" s="15">
        <v>35</v>
      </c>
      <c r="B39" s="49" t="s">
        <v>147</v>
      </c>
      <c r="C39" s="49" t="s">
        <v>20</v>
      </c>
      <c r="D39" s="50" t="s">
        <v>72</v>
      </c>
      <c r="E39" s="49" t="s">
        <v>148</v>
      </c>
      <c r="F39" s="51">
        <v>0.04619212962962963</v>
      </c>
      <c r="G39" s="15" t="str">
        <f aca="true" t="shared" si="6" ref="G39:G44">TEXT(INT((HOUR(F39)*3600+MINUTE(F39)*60+SECOND(F39))/$I$3/60),"0")&amp;"."&amp;TEXT(MOD((HOUR(F39)*3600+MINUTE(F39)*60+SECOND(F39))/$I$3,60),"00")&amp;"/km"</f>
        <v>4.56/km</v>
      </c>
      <c r="H39" s="24">
        <f aca="true" t="shared" si="7" ref="H39:H44">F39-$F$5</f>
        <v>0.01214120370370371</v>
      </c>
      <c r="I39" s="24">
        <f>F39-INDEX($F$5:$F$178,MATCH(D39,$D$5:$D$178,0))</f>
        <v>0.01214120370370371</v>
      </c>
    </row>
    <row r="40" spans="1:9" ht="15" customHeight="1">
      <c r="A40" s="15">
        <v>36</v>
      </c>
      <c r="B40" s="49" t="s">
        <v>27</v>
      </c>
      <c r="C40" s="49" t="s">
        <v>20</v>
      </c>
      <c r="D40" s="50" t="s">
        <v>65</v>
      </c>
      <c r="E40" s="49" t="s">
        <v>113</v>
      </c>
      <c r="F40" s="51">
        <v>0.04621527777777778</v>
      </c>
      <c r="G40" s="15" t="str">
        <f t="shared" si="6"/>
        <v>4.56/km</v>
      </c>
      <c r="H40" s="24">
        <f t="shared" si="7"/>
        <v>0.012164351851851857</v>
      </c>
      <c r="I40" s="24">
        <f>F40-INDEX($F$5:$F$178,MATCH(D40,$D$5:$D$178,0))</f>
        <v>0.008819444444444442</v>
      </c>
    </row>
    <row r="41" spans="1:9" ht="15" customHeight="1">
      <c r="A41" s="15">
        <v>37</v>
      </c>
      <c r="B41" s="49" t="s">
        <v>149</v>
      </c>
      <c r="C41" s="49" t="s">
        <v>24</v>
      </c>
      <c r="D41" s="50" t="s">
        <v>67</v>
      </c>
      <c r="E41" s="49" t="s">
        <v>100</v>
      </c>
      <c r="F41" s="51">
        <v>0.04627314814814815</v>
      </c>
      <c r="G41" s="15" t="str">
        <f t="shared" si="6"/>
        <v>4.56/km</v>
      </c>
      <c r="H41" s="24">
        <f t="shared" si="7"/>
        <v>0.012222222222222225</v>
      </c>
      <c r="I41" s="24">
        <f>F41-INDEX($F$5:$F$178,MATCH(D41,$D$5:$D$178,0))</f>
        <v>0.008344907407407405</v>
      </c>
    </row>
    <row r="42" spans="1:9" ht="15" customHeight="1">
      <c r="A42" s="15">
        <v>38</v>
      </c>
      <c r="B42" s="49" t="s">
        <v>150</v>
      </c>
      <c r="C42" s="49" t="s">
        <v>49</v>
      </c>
      <c r="D42" s="50" t="s">
        <v>72</v>
      </c>
      <c r="E42" s="49" t="s">
        <v>151</v>
      </c>
      <c r="F42" s="51">
        <v>0.04631944444444444</v>
      </c>
      <c r="G42" s="15" t="str">
        <f t="shared" si="6"/>
        <v>4.56/km</v>
      </c>
      <c r="H42" s="24">
        <f t="shared" si="7"/>
        <v>0.012268518518518519</v>
      </c>
      <c r="I42" s="24">
        <f>F42-INDEX($F$5:$F$178,MATCH(D42,$D$5:$D$178,0))</f>
        <v>0.012268518518518519</v>
      </c>
    </row>
    <row r="43" spans="1:9" ht="15" customHeight="1">
      <c r="A43" s="15">
        <v>39</v>
      </c>
      <c r="B43" s="49" t="s">
        <v>13</v>
      </c>
      <c r="C43" s="49" t="s">
        <v>152</v>
      </c>
      <c r="D43" s="50" t="s">
        <v>73</v>
      </c>
      <c r="E43" s="49" t="s">
        <v>100</v>
      </c>
      <c r="F43" s="51">
        <v>0.046516203703703705</v>
      </c>
      <c r="G43" s="15" t="str">
        <f t="shared" si="6"/>
        <v>4.58/km</v>
      </c>
      <c r="H43" s="24">
        <f t="shared" si="7"/>
        <v>0.012465277777777783</v>
      </c>
      <c r="I43" s="24">
        <f>F43-INDEX($F$5:$F$178,MATCH(D43,$D$5:$D$178,0))</f>
        <v>0.007893518518518522</v>
      </c>
    </row>
    <row r="44" spans="1:9" ht="15" customHeight="1">
      <c r="A44" s="15">
        <v>40</v>
      </c>
      <c r="B44" s="49" t="s">
        <v>153</v>
      </c>
      <c r="C44" s="49" t="s">
        <v>48</v>
      </c>
      <c r="D44" s="50" t="s">
        <v>83</v>
      </c>
      <c r="E44" s="49" t="s">
        <v>154</v>
      </c>
      <c r="F44" s="51">
        <v>0.046655092592592595</v>
      </c>
      <c r="G44" s="15" t="str">
        <f t="shared" si="6"/>
        <v>4.59/km</v>
      </c>
      <c r="H44" s="24">
        <f t="shared" si="7"/>
        <v>0.012604166666666673</v>
      </c>
      <c r="I44" s="24">
        <f>F44-INDEX($F$5:$F$178,MATCH(D44,$D$5:$D$178,0))</f>
        <v>0</v>
      </c>
    </row>
    <row r="45" spans="1:9" ht="15" customHeight="1">
      <c r="A45" s="15">
        <v>41</v>
      </c>
      <c r="B45" s="49" t="s">
        <v>155</v>
      </c>
      <c r="C45" s="49" t="s">
        <v>36</v>
      </c>
      <c r="D45" s="50" t="s">
        <v>68</v>
      </c>
      <c r="E45" s="49" t="s">
        <v>156</v>
      </c>
      <c r="F45" s="51">
        <v>0.04690972222222222</v>
      </c>
      <c r="G45" s="15" t="str">
        <f>TEXT(INT((HOUR(F45)*3600+MINUTE(F45)*60+SECOND(F45))/$I$3/60),"0")&amp;"."&amp;TEXT(MOD((HOUR(F45)*3600+MINUTE(F45)*60+SECOND(F45))/$I$3,60),"00")&amp;"/km"</f>
        <v>5.00/km</v>
      </c>
      <c r="H45" s="24">
        <f>F45-$F$5</f>
        <v>0.012858796296296299</v>
      </c>
      <c r="I45" s="24">
        <f>F45-INDEX($F$5:$F$178,MATCH(D45,$D$5:$D$178,0))</f>
        <v>0.012719907407407402</v>
      </c>
    </row>
    <row r="46" spans="1:9" ht="15" customHeight="1">
      <c r="A46" s="15">
        <v>42</v>
      </c>
      <c r="B46" s="49" t="s">
        <v>157</v>
      </c>
      <c r="C46" s="49" t="s">
        <v>71</v>
      </c>
      <c r="D46" s="50" t="s">
        <v>73</v>
      </c>
      <c r="E46" s="49" t="s">
        <v>106</v>
      </c>
      <c r="F46" s="51">
        <v>0.04704861111111111</v>
      </c>
      <c r="G46" s="15" t="str">
        <f>TEXT(INT((HOUR(F46)*3600+MINUTE(F46)*60+SECOND(F46))/$I$3/60),"0")&amp;"."&amp;TEXT(MOD((HOUR(F46)*3600+MINUTE(F46)*60+SECOND(F46))/$I$3,60),"00")&amp;"/km"</f>
        <v>5.01/km</v>
      </c>
      <c r="H46" s="24">
        <f>F46-$F$5</f>
        <v>0.012997685185185189</v>
      </c>
      <c r="I46" s="24">
        <f>F46-INDEX($F$5:$F$178,MATCH(D46,$D$5:$D$178,0))</f>
        <v>0.008425925925925927</v>
      </c>
    </row>
    <row r="47" spans="1:9" ht="15" customHeight="1">
      <c r="A47" s="15">
        <v>43</v>
      </c>
      <c r="B47" s="49" t="s">
        <v>158</v>
      </c>
      <c r="C47" s="49" t="s">
        <v>159</v>
      </c>
      <c r="D47" s="50" t="s">
        <v>83</v>
      </c>
      <c r="E47" s="49" t="s">
        <v>136</v>
      </c>
      <c r="F47" s="51">
        <v>0.04704861111111111</v>
      </c>
      <c r="G47" s="15" t="str">
        <f>TEXT(INT((HOUR(F47)*3600+MINUTE(F47)*60+SECOND(F47))/$I$3/60),"0")&amp;"."&amp;TEXT(MOD((HOUR(F47)*3600+MINUTE(F47)*60+SECOND(F47))/$I$3,60),"00")&amp;"/km"</f>
        <v>5.01/km</v>
      </c>
      <c r="H47" s="24">
        <f>F47-$F$5</f>
        <v>0.012997685185185189</v>
      </c>
      <c r="I47" s="24">
        <f>F47-INDEX($F$5:$F$178,MATCH(D47,$D$5:$D$178,0))</f>
        <v>0.00039351851851851527</v>
      </c>
    </row>
    <row r="48" spans="1:9" ht="15" customHeight="1">
      <c r="A48" s="15">
        <v>44</v>
      </c>
      <c r="B48" s="49" t="s">
        <v>160</v>
      </c>
      <c r="C48" s="49" t="s">
        <v>77</v>
      </c>
      <c r="D48" s="50" t="s">
        <v>72</v>
      </c>
      <c r="E48" s="49" t="s">
        <v>156</v>
      </c>
      <c r="F48" s="51">
        <v>0.04731481481481481</v>
      </c>
      <c r="G48" s="15" t="str">
        <f>TEXT(INT((HOUR(F48)*3600+MINUTE(F48)*60+SECOND(F48))/$I$3/60),"0")&amp;"."&amp;TEXT(MOD((HOUR(F48)*3600+MINUTE(F48)*60+SECOND(F48))/$I$3,60),"00")&amp;"/km"</f>
        <v>5.03/km</v>
      </c>
      <c r="H48" s="24">
        <f>F48-$F$5</f>
        <v>0.013263888888888888</v>
      </c>
      <c r="I48" s="24">
        <f>F48-INDEX($F$5:$F$178,MATCH(D48,$D$5:$D$178,0))</f>
        <v>0.013263888888888888</v>
      </c>
    </row>
    <row r="49" spans="1:9" ht="15" customHeight="1">
      <c r="A49" s="15">
        <v>45</v>
      </c>
      <c r="B49" s="49" t="s">
        <v>161</v>
      </c>
      <c r="C49" s="49" t="s">
        <v>162</v>
      </c>
      <c r="D49" s="50" t="s">
        <v>73</v>
      </c>
      <c r="E49" s="49" t="s">
        <v>163</v>
      </c>
      <c r="F49" s="51">
        <v>0.04784722222222223</v>
      </c>
      <c r="G49" s="15" t="str">
        <f>TEXT(INT((HOUR(F49)*3600+MINUTE(F49)*60+SECOND(F49))/$I$3/60),"0")&amp;"."&amp;TEXT(MOD((HOUR(F49)*3600+MINUTE(F49)*60+SECOND(F49))/$I$3,60),"00")&amp;"/km"</f>
        <v>5.06/km</v>
      </c>
      <c r="H49" s="24">
        <f>F49-$F$5</f>
        <v>0.013796296296296306</v>
      </c>
      <c r="I49" s="24">
        <f>F49-INDEX($F$5:$F$178,MATCH(D49,$D$5:$D$178,0))</f>
        <v>0.009224537037037045</v>
      </c>
    </row>
    <row r="50" spans="1:9" ht="15" customHeight="1">
      <c r="A50" s="15">
        <v>46</v>
      </c>
      <c r="B50" s="49" t="s">
        <v>130</v>
      </c>
      <c r="C50" s="49" t="s">
        <v>55</v>
      </c>
      <c r="D50" s="50" t="s">
        <v>78</v>
      </c>
      <c r="E50" s="49" t="s">
        <v>115</v>
      </c>
      <c r="F50" s="51">
        <v>0.04822916666666666</v>
      </c>
      <c r="G50" s="15" t="str">
        <f aca="true" t="shared" si="8" ref="G50:G64">TEXT(INT((HOUR(F50)*3600+MINUTE(F50)*60+SECOND(F50))/$I$3/60),"0")&amp;"."&amp;TEXT(MOD((HOUR(F50)*3600+MINUTE(F50)*60+SECOND(F50))/$I$3,60),"00")&amp;"/km"</f>
        <v>5.09/km</v>
      </c>
      <c r="H50" s="24">
        <f aca="true" t="shared" si="9" ref="H50:H64">F50-$F$5</f>
        <v>0.014178240740740741</v>
      </c>
      <c r="I50" s="24">
        <f>F50-INDEX($F$5:$F$178,MATCH(D50,$D$5:$D$178,0))</f>
        <v>0</v>
      </c>
    </row>
    <row r="51" spans="1:9" ht="15" customHeight="1">
      <c r="A51" s="15">
        <v>47</v>
      </c>
      <c r="B51" s="49" t="s">
        <v>130</v>
      </c>
      <c r="C51" s="49" t="s">
        <v>47</v>
      </c>
      <c r="D51" s="50" t="s">
        <v>79</v>
      </c>
      <c r="E51" s="49" t="s">
        <v>115</v>
      </c>
      <c r="F51" s="51">
        <v>0.04853009259259259</v>
      </c>
      <c r="G51" s="15" t="str">
        <f t="shared" si="8"/>
        <v>5.11/km</v>
      </c>
      <c r="H51" s="24">
        <f t="shared" si="9"/>
        <v>0.014479166666666668</v>
      </c>
      <c r="I51" s="24">
        <f>F51-INDEX($F$5:$F$178,MATCH(D51,$D$5:$D$178,0))</f>
        <v>0.0031018518518518556</v>
      </c>
    </row>
    <row r="52" spans="1:9" ht="15" customHeight="1">
      <c r="A52" s="15">
        <v>48</v>
      </c>
      <c r="B52" s="49" t="s">
        <v>164</v>
      </c>
      <c r="C52" s="49" t="s">
        <v>165</v>
      </c>
      <c r="D52" s="50" t="s">
        <v>83</v>
      </c>
      <c r="E52" s="49" t="s">
        <v>106</v>
      </c>
      <c r="F52" s="51">
        <v>0.048553240740740744</v>
      </c>
      <c r="G52" s="15" t="str">
        <f t="shared" si="8"/>
        <v>5.11/km</v>
      </c>
      <c r="H52" s="24">
        <f t="shared" si="9"/>
        <v>0.014502314814814822</v>
      </c>
      <c r="I52" s="24">
        <f>F52-INDEX($F$5:$F$178,MATCH(D52,$D$5:$D$178,0))</f>
        <v>0.0018981481481481488</v>
      </c>
    </row>
    <row r="53" spans="1:9" ht="15" customHeight="1">
      <c r="A53" s="15">
        <v>49</v>
      </c>
      <c r="B53" s="49" t="s">
        <v>166</v>
      </c>
      <c r="C53" s="49" t="s">
        <v>31</v>
      </c>
      <c r="D53" s="50" t="s">
        <v>72</v>
      </c>
      <c r="E53" s="49" t="s">
        <v>113</v>
      </c>
      <c r="F53" s="51">
        <v>0.049039351851851855</v>
      </c>
      <c r="G53" s="15" t="str">
        <f t="shared" si="8"/>
        <v>5.14/km</v>
      </c>
      <c r="H53" s="24">
        <f t="shared" si="9"/>
        <v>0.014988425925925933</v>
      </c>
      <c r="I53" s="24">
        <f>F53-INDEX($F$5:$F$178,MATCH(D53,$D$5:$D$178,0))</f>
        <v>0.014988425925925933</v>
      </c>
    </row>
    <row r="54" spans="1:9" ht="15" customHeight="1">
      <c r="A54" s="15">
        <v>50</v>
      </c>
      <c r="B54" s="49" t="s">
        <v>167</v>
      </c>
      <c r="C54" s="49" t="s">
        <v>46</v>
      </c>
      <c r="D54" s="50" t="s">
        <v>66</v>
      </c>
      <c r="E54" s="49" t="s">
        <v>100</v>
      </c>
      <c r="F54" s="51">
        <v>0.04922453703703703</v>
      </c>
      <c r="G54" s="15" t="str">
        <f t="shared" si="8"/>
        <v>5.15/km</v>
      </c>
      <c r="H54" s="24">
        <f t="shared" si="9"/>
        <v>0.01517361111111111</v>
      </c>
      <c r="I54" s="24">
        <f>F54-INDEX($F$5:$F$178,MATCH(D54,$D$5:$D$178,0))</f>
        <v>0.013773148148148145</v>
      </c>
    </row>
    <row r="55" spans="1:9" ht="15" customHeight="1">
      <c r="A55" s="15">
        <v>51</v>
      </c>
      <c r="B55" s="49" t="s">
        <v>168</v>
      </c>
      <c r="C55" s="49" t="s">
        <v>169</v>
      </c>
      <c r="D55" s="50" t="s">
        <v>82</v>
      </c>
      <c r="E55" s="49" t="s">
        <v>170</v>
      </c>
      <c r="F55" s="51">
        <v>0.04998842592592592</v>
      </c>
      <c r="G55" s="15" t="str">
        <f t="shared" si="8"/>
        <v>5.20/km</v>
      </c>
      <c r="H55" s="24">
        <f t="shared" si="9"/>
        <v>0.0159375</v>
      </c>
      <c r="I55" s="24">
        <f>F55-INDEX($F$5:$F$178,MATCH(D55,$D$5:$D$178,0))</f>
        <v>0</v>
      </c>
    </row>
    <row r="56" spans="1:9" ht="15" customHeight="1">
      <c r="A56" s="15">
        <v>52</v>
      </c>
      <c r="B56" s="49" t="s">
        <v>171</v>
      </c>
      <c r="C56" s="49" t="s">
        <v>17</v>
      </c>
      <c r="D56" s="50" t="s">
        <v>72</v>
      </c>
      <c r="E56" s="49" t="s">
        <v>100</v>
      </c>
      <c r="F56" s="51">
        <v>0.05026620370370371</v>
      </c>
      <c r="G56" s="15" t="str">
        <f t="shared" si="8"/>
        <v>5.22/km</v>
      </c>
      <c r="H56" s="24">
        <f t="shared" si="9"/>
        <v>0.016215277777777787</v>
      </c>
      <c r="I56" s="24">
        <f>F56-INDEX($F$5:$F$178,MATCH(D56,$D$5:$D$178,0))</f>
        <v>0.016215277777777787</v>
      </c>
    </row>
    <row r="57" spans="1:9" ht="15" customHeight="1">
      <c r="A57" s="15">
        <v>53</v>
      </c>
      <c r="B57" s="49" t="s">
        <v>172</v>
      </c>
      <c r="C57" s="49" t="s">
        <v>43</v>
      </c>
      <c r="D57" s="50" t="s">
        <v>74</v>
      </c>
      <c r="E57" s="49" t="s">
        <v>173</v>
      </c>
      <c r="F57" s="51">
        <v>0.05068287037037037</v>
      </c>
      <c r="G57" s="15" t="str">
        <f t="shared" si="8"/>
        <v>5.24/km</v>
      </c>
      <c r="H57" s="24">
        <f t="shared" si="9"/>
        <v>0.01663194444444445</v>
      </c>
      <c r="I57" s="24">
        <f>F57-INDEX($F$5:$F$178,MATCH(D57,$D$5:$D$178,0))</f>
        <v>0</v>
      </c>
    </row>
    <row r="58" spans="1:9" ht="15" customHeight="1">
      <c r="A58" s="15">
        <v>54</v>
      </c>
      <c r="B58" s="49" t="s">
        <v>174</v>
      </c>
      <c r="C58" s="49" t="s">
        <v>62</v>
      </c>
      <c r="D58" s="50" t="s">
        <v>67</v>
      </c>
      <c r="E58" s="49" t="s">
        <v>106</v>
      </c>
      <c r="F58" s="51">
        <v>0.05116898148148149</v>
      </c>
      <c r="G58" s="15" t="str">
        <f t="shared" si="8"/>
        <v>5.27/km</v>
      </c>
      <c r="H58" s="24">
        <f t="shared" si="9"/>
        <v>0.017118055555555567</v>
      </c>
      <c r="I58" s="24">
        <f>F58-INDEX($F$5:$F$178,MATCH(D58,$D$5:$D$178,0))</f>
        <v>0.013240740740740747</v>
      </c>
    </row>
    <row r="59" spans="1:9" ht="15" customHeight="1">
      <c r="A59" s="15">
        <v>55</v>
      </c>
      <c r="B59" s="49" t="s">
        <v>175</v>
      </c>
      <c r="C59" s="49" t="s">
        <v>18</v>
      </c>
      <c r="D59" s="50" t="s">
        <v>68</v>
      </c>
      <c r="E59" s="49" t="s">
        <v>173</v>
      </c>
      <c r="F59" s="51">
        <v>0.05121527777777778</v>
      </c>
      <c r="G59" s="15" t="str">
        <f t="shared" si="8"/>
        <v>5.28/km</v>
      </c>
      <c r="H59" s="24">
        <f t="shared" si="9"/>
        <v>0.01716435185185186</v>
      </c>
      <c r="I59" s="24">
        <f>F59-INDEX($F$5:$F$178,MATCH(D59,$D$5:$D$178,0))</f>
        <v>0.017025462962962964</v>
      </c>
    </row>
    <row r="60" spans="1:9" ht="15" customHeight="1">
      <c r="A60" s="15">
        <v>56</v>
      </c>
      <c r="B60" s="49" t="s">
        <v>176</v>
      </c>
      <c r="C60" s="49" t="s">
        <v>177</v>
      </c>
      <c r="D60" s="50" t="s">
        <v>80</v>
      </c>
      <c r="E60" s="49" t="s">
        <v>106</v>
      </c>
      <c r="F60" s="51">
        <v>0.051342592592592586</v>
      </c>
      <c r="G60" s="15" t="str">
        <f t="shared" si="8"/>
        <v>5.29/km</v>
      </c>
      <c r="H60" s="24">
        <f t="shared" si="9"/>
        <v>0.017291666666666664</v>
      </c>
      <c r="I60" s="24">
        <f>F60-INDEX($F$5:$F$178,MATCH(D60,$D$5:$D$178,0))</f>
        <v>0.006678240740740735</v>
      </c>
    </row>
    <row r="61" spans="1:9" ht="15" customHeight="1">
      <c r="A61" s="15">
        <v>57</v>
      </c>
      <c r="B61" s="49" t="s">
        <v>19</v>
      </c>
      <c r="C61" s="49" t="s">
        <v>81</v>
      </c>
      <c r="D61" s="50" t="s">
        <v>68</v>
      </c>
      <c r="E61" s="49" t="s">
        <v>100</v>
      </c>
      <c r="F61" s="51">
        <v>0.051342592592592586</v>
      </c>
      <c r="G61" s="15" t="str">
        <f t="shared" si="8"/>
        <v>5.29/km</v>
      </c>
      <c r="H61" s="24">
        <f t="shared" si="9"/>
        <v>0.017291666666666664</v>
      </c>
      <c r="I61" s="24">
        <f>F61-INDEX($F$5:$F$178,MATCH(D61,$D$5:$D$178,0))</f>
        <v>0.017152777777777767</v>
      </c>
    </row>
    <row r="62" spans="1:9" ht="15" customHeight="1">
      <c r="A62" s="15">
        <v>58</v>
      </c>
      <c r="B62" s="49" t="s">
        <v>178</v>
      </c>
      <c r="C62" s="49" t="s">
        <v>21</v>
      </c>
      <c r="D62" s="50" t="s">
        <v>67</v>
      </c>
      <c r="E62" s="49" t="s">
        <v>106</v>
      </c>
      <c r="F62" s="51">
        <v>0.05159722222222222</v>
      </c>
      <c r="G62" s="15" t="str">
        <f t="shared" si="8"/>
        <v>5.30/km</v>
      </c>
      <c r="H62" s="24">
        <f t="shared" si="9"/>
        <v>0.017546296296296296</v>
      </c>
      <c r="I62" s="24">
        <f>F62-INDEX($F$5:$F$178,MATCH(D62,$D$5:$D$178,0))</f>
        <v>0.013668981481481476</v>
      </c>
    </row>
    <row r="63" spans="1:9" ht="15" customHeight="1">
      <c r="A63" s="15">
        <v>59</v>
      </c>
      <c r="B63" s="49" t="s">
        <v>179</v>
      </c>
      <c r="C63" s="49" t="s">
        <v>14</v>
      </c>
      <c r="D63" s="50" t="s">
        <v>69</v>
      </c>
      <c r="E63" s="49" t="s">
        <v>151</v>
      </c>
      <c r="F63" s="51">
        <v>0.05165509259259259</v>
      </c>
      <c r="G63" s="15" t="str">
        <f t="shared" si="8"/>
        <v>5.31/km</v>
      </c>
      <c r="H63" s="24">
        <f t="shared" si="9"/>
        <v>0.01760416666666667</v>
      </c>
      <c r="I63" s="24">
        <f>F63-INDEX($F$5:$F$178,MATCH(D63,$D$5:$D$178,0))</f>
        <v>0.015752314814814816</v>
      </c>
    </row>
    <row r="64" spans="1:9" ht="15" customHeight="1">
      <c r="A64" s="15">
        <v>60</v>
      </c>
      <c r="B64" s="49" t="s">
        <v>180</v>
      </c>
      <c r="C64" s="49" t="s">
        <v>42</v>
      </c>
      <c r="D64" s="50" t="s">
        <v>73</v>
      </c>
      <c r="E64" s="49" t="s">
        <v>106</v>
      </c>
      <c r="F64" s="51">
        <v>0.052083333333333336</v>
      </c>
      <c r="G64" s="15" t="str">
        <f t="shared" si="8"/>
        <v>5.33/km</v>
      </c>
      <c r="H64" s="24">
        <f t="shared" si="9"/>
        <v>0.018032407407407414</v>
      </c>
      <c r="I64" s="24">
        <f>F64-INDEX($F$5:$F$178,MATCH(D64,$D$5:$D$178,0))</f>
        <v>0.013460648148148152</v>
      </c>
    </row>
    <row r="65" spans="1:9" ht="15" customHeight="1">
      <c r="A65" s="15">
        <v>61</v>
      </c>
      <c r="B65" s="49" t="s">
        <v>181</v>
      </c>
      <c r="C65" s="49" t="s">
        <v>25</v>
      </c>
      <c r="D65" s="50" t="s">
        <v>72</v>
      </c>
      <c r="E65" s="49" t="s">
        <v>182</v>
      </c>
      <c r="F65" s="51">
        <v>0.05226851851851852</v>
      </c>
      <c r="G65" s="15" t="str">
        <f aca="true" t="shared" si="10" ref="G65:G110">TEXT(INT((HOUR(F65)*3600+MINUTE(F65)*60+SECOND(F65))/$I$3/60),"0")&amp;"."&amp;TEXT(MOD((HOUR(F65)*3600+MINUTE(F65)*60+SECOND(F65))/$I$3,60),"00")&amp;"/km"</f>
        <v>5.35/km</v>
      </c>
      <c r="H65" s="24">
        <f aca="true" t="shared" si="11" ref="H65:H110">F65-$F$5</f>
        <v>0.018217592592592598</v>
      </c>
      <c r="I65" s="24">
        <f>F65-INDEX($F$5:$F$178,MATCH(D65,$D$5:$D$178,0))</f>
        <v>0.018217592592592598</v>
      </c>
    </row>
    <row r="66" spans="1:9" ht="15.75">
      <c r="A66" s="15">
        <v>62</v>
      </c>
      <c r="B66" s="49" t="s">
        <v>183</v>
      </c>
      <c r="C66" s="49" t="s">
        <v>184</v>
      </c>
      <c r="D66" s="50" t="s">
        <v>69</v>
      </c>
      <c r="E66" s="49" t="s">
        <v>185</v>
      </c>
      <c r="F66" s="51">
        <v>0.05287037037037037</v>
      </c>
      <c r="G66" s="15" t="str">
        <f t="shared" si="10"/>
        <v>5.38/km</v>
      </c>
      <c r="H66" s="24">
        <f t="shared" si="11"/>
        <v>0.01881944444444445</v>
      </c>
      <c r="I66" s="24">
        <f>F66-INDEX($F$5:$F$178,MATCH(D66,$D$5:$D$178,0))</f>
        <v>0.016967592592592597</v>
      </c>
    </row>
    <row r="67" spans="1:9" ht="15.75">
      <c r="A67" s="28">
        <v>63</v>
      </c>
      <c r="B67" s="52" t="s">
        <v>186</v>
      </c>
      <c r="C67" s="52" t="s">
        <v>187</v>
      </c>
      <c r="D67" s="53" t="s">
        <v>78</v>
      </c>
      <c r="E67" s="52" t="s">
        <v>56</v>
      </c>
      <c r="F67" s="54">
        <v>0.05299768518518518</v>
      </c>
      <c r="G67" s="28" t="str">
        <f t="shared" si="10"/>
        <v>5.39/km</v>
      </c>
      <c r="H67" s="29">
        <f t="shared" si="11"/>
        <v>0.01894675925925926</v>
      </c>
      <c r="I67" s="29">
        <f>F67-INDEX($F$5:$F$178,MATCH(D67,$D$5:$D$178,0))</f>
        <v>0.004768518518518519</v>
      </c>
    </row>
    <row r="68" spans="1:9" ht="15.75">
      <c r="A68" s="15">
        <v>64</v>
      </c>
      <c r="B68" s="49" t="s">
        <v>127</v>
      </c>
      <c r="C68" s="49" t="s">
        <v>38</v>
      </c>
      <c r="D68" s="50" t="s">
        <v>74</v>
      </c>
      <c r="E68" s="49" t="s">
        <v>173</v>
      </c>
      <c r="F68" s="51">
        <v>0.05303240740740741</v>
      </c>
      <c r="G68" s="15" t="str">
        <f t="shared" si="10"/>
        <v>5.39/km</v>
      </c>
      <c r="H68" s="24">
        <f t="shared" si="11"/>
        <v>0.018981481481481488</v>
      </c>
      <c r="I68" s="24">
        <f>F68-INDEX($F$5:$F$178,MATCH(D68,$D$5:$D$178,0))</f>
        <v>0.002349537037037039</v>
      </c>
    </row>
    <row r="69" spans="1:9" ht="15.75">
      <c r="A69" s="15">
        <v>65</v>
      </c>
      <c r="B69" s="49" t="s">
        <v>63</v>
      </c>
      <c r="C69" s="49" t="s">
        <v>20</v>
      </c>
      <c r="D69" s="50" t="s">
        <v>68</v>
      </c>
      <c r="E69" s="49" t="s">
        <v>173</v>
      </c>
      <c r="F69" s="51">
        <v>0.05341435185185186</v>
      </c>
      <c r="G69" s="15" t="str">
        <f t="shared" si="10"/>
        <v>5.42/km</v>
      </c>
      <c r="H69" s="24">
        <f t="shared" si="11"/>
        <v>0.019363425925925937</v>
      </c>
      <c r="I69" s="24">
        <f>F69-INDEX($F$5:$F$178,MATCH(D69,$D$5:$D$178,0))</f>
        <v>0.01922453703703704</v>
      </c>
    </row>
    <row r="70" spans="1:9" ht="15.75">
      <c r="A70" s="15">
        <v>66</v>
      </c>
      <c r="B70" s="49" t="s">
        <v>188</v>
      </c>
      <c r="C70" s="49" t="s">
        <v>36</v>
      </c>
      <c r="D70" s="50" t="s">
        <v>72</v>
      </c>
      <c r="E70" s="49" t="s">
        <v>173</v>
      </c>
      <c r="F70" s="51">
        <v>0.053425925925925925</v>
      </c>
      <c r="G70" s="15" t="str">
        <f t="shared" si="10"/>
        <v>5.42/km</v>
      </c>
      <c r="H70" s="24">
        <f t="shared" si="11"/>
        <v>0.019375000000000003</v>
      </c>
      <c r="I70" s="24">
        <f>F70-INDEX($F$5:$F$178,MATCH(D70,$D$5:$D$178,0))</f>
        <v>0.019375000000000003</v>
      </c>
    </row>
    <row r="71" spans="1:9" ht="15.75">
      <c r="A71" s="15">
        <v>67</v>
      </c>
      <c r="B71" s="49" t="s">
        <v>189</v>
      </c>
      <c r="C71" s="49" t="s">
        <v>50</v>
      </c>
      <c r="D71" s="50" t="s">
        <v>74</v>
      </c>
      <c r="E71" s="49" t="s">
        <v>113</v>
      </c>
      <c r="F71" s="51">
        <v>0.054328703703703705</v>
      </c>
      <c r="G71" s="15" t="str">
        <f t="shared" si="10"/>
        <v>5.48/km</v>
      </c>
      <c r="H71" s="24">
        <f t="shared" si="11"/>
        <v>0.020277777777777783</v>
      </c>
      <c r="I71" s="24">
        <f>F71-INDEX($F$5:$F$178,MATCH(D71,$D$5:$D$178,0))</f>
        <v>0.0036458333333333343</v>
      </c>
    </row>
    <row r="72" spans="1:9" ht="15.75">
      <c r="A72" s="15">
        <v>68</v>
      </c>
      <c r="B72" s="49" t="s">
        <v>190</v>
      </c>
      <c r="C72" s="49" t="s">
        <v>191</v>
      </c>
      <c r="D72" s="50" t="s">
        <v>78</v>
      </c>
      <c r="E72" s="49" t="s">
        <v>123</v>
      </c>
      <c r="F72" s="51">
        <v>0.05496527777777777</v>
      </c>
      <c r="G72" s="15" t="str">
        <f t="shared" si="10"/>
        <v>5.52/km</v>
      </c>
      <c r="H72" s="24">
        <f t="shared" si="11"/>
        <v>0.02091435185185185</v>
      </c>
      <c r="I72" s="24">
        <f>F72-INDEX($F$5:$F$178,MATCH(D72,$D$5:$D$178,0))</f>
        <v>0.006736111111111109</v>
      </c>
    </row>
    <row r="73" spans="1:9" ht="15.75">
      <c r="A73" s="15">
        <v>69</v>
      </c>
      <c r="B73" s="49" t="s">
        <v>192</v>
      </c>
      <c r="C73" s="49" t="s">
        <v>193</v>
      </c>
      <c r="D73" s="50" t="s">
        <v>85</v>
      </c>
      <c r="E73" s="49" t="s">
        <v>194</v>
      </c>
      <c r="F73" s="51">
        <v>0.05497685185185185</v>
      </c>
      <c r="G73" s="15" t="str">
        <f t="shared" si="10"/>
        <v>5.52/km</v>
      </c>
      <c r="H73" s="24">
        <f t="shared" si="11"/>
        <v>0.02092592592592593</v>
      </c>
      <c r="I73" s="24">
        <f>F73-INDEX($F$5:$F$178,MATCH(D73,$D$5:$D$178,0))</f>
        <v>0</v>
      </c>
    </row>
    <row r="74" spans="1:9" ht="15.75">
      <c r="A74" s="15">
        <v>70</v>
      </c>
      <c r="B74" s="49" t="s">
        <v>195</v>
      </c>
      <c r="C74" s="49" t="s">
        <v>51</v>
      </c>
      <c r="D74" s="50" t="s">
        <v>83</v>
      </c>
      <c r="E74" s="49" t="s">
        <v>100</v>
      </c>
      <c r="F74" s="51">
        <v>0.05497685185185185</v>
      </c>
      <c r="G74" s="15" t="str">
        <f t="shared" si="10"/>
        <v>5.52/km</v>
      </c>
      <c r="H74" s="24">
        <f t="shared" si="11"/>
        <v>0.02092592592592593</v>
      </c>
      <c r="I74" s="24">
        <f>F74-INDEX($F$5:$F$178,MATCH(D74,$D$5:$D$178,0))</f>
        <v>0.008321759259259258</v>
      </c>
    </row>
    <row r="75" spans="1:9" ht="15.75">
      <c r="A75" s="15">
        <v>71</v>
      </c>
      <c r="B75" s="49" t="s">
        <v>196</v>
      </c>
      <c r="C75" s="49" t="s">
        <v>197</v>
      </c>
      <c r="D75" s="50" t="s">
        <v>74</v>
      </c>
      <c r="E75" s="49" t="s">
        <v>136</v>
      </c>
      <c r="F75" s="51">
        <v>0.055196759259259265</v>
      </c>
      <c r="G75" s="15" t="str">
        <f t="shared" si="10"/>
        <v>5.53/km</v>
      </c>
      <c r="H75" s="24">
        <f t="shared" si="11"/>
        <v>0.021145833333333343</v>
      </c>
      <c r="I75" s="24">
        <f>F75-INDEX($F$5:$F$178,MATCH(D75,$D$5:$D$178,0))</f>
        <v>0.004513888888888894</v>
      </c>
    </row>
    <row r="76" spans="1:9" ht="15.75">
      <c r="A76" s="15">
        <v>72</v>
      </c>
      <c r="B76" s="49" t="s">
        <v>198</v>
      </c>
      <c r="C76" s="49" t="s">
        <v>199</v>
      </c>
      <c r="D76" s="50" t="s">
        <v>76</v>
      </c>
      <c r="E76" s="49" t="s">
        <v>156</v>
      </c>
      <c r="F76" s="51">
        <v>0.05520833333333333</v>
      </c>
      <c r="G76" s="15" t="str">
        <f t="shared" si="10"/>
        <v>5.53/km</v>
      </c>
      <c r="H76" s="24">
        <f t="shared" si="11"/>
        <v>0.02115740740740741</v>
      </c>
      <c r="I76" s="24">
        <f>F76-INDEX($F$5:$F$178,MATCH(D76,$D$5:$D$178,0))</f>
        <v>0.011527777777777776</v>
      </c>
    </row>
    <row r="77" spans="1:9" ht="15.75">
      <c r="A77" s="15">
        <v>73</v>
      </c>
      <c r="B77" s="49" t="s">
        <v>200</v>
      </c>
      <c r="C77" s="49" t="s">
        <v>201</v>
      </c>
      <c r="D77" s="50" t="s">
        <v>73</v>
      </c>
      <c r="E77" s="49" t="s">
        <v>136</v>
      </c>
      <c r="F77" s="51">
        <v>0.05520833333333333</v>
      </c>
      <c r="G77" s="15" t="str">
        <f t="shared" si="10"/>
        <v>5.53/km</v>
      </c>
      <c r="H77" s="24">
        <f t="shared" si="11"/>
        <v>0.02115740740740741</v>
      </c>
      <c r="I77" s="24">
        <f>F77-INDEX($F$5:$F$178,MATCH(D77,$D$5:$D$178,0))</f>
        <v>0.016585648148148148</v>
      </c>
    </row>
    <row r="78" spans="1:9" ht="15.75">
      <c r="A78" s="15">
        <v>74</v>
      </c>
      <c r="B78" s="49" t="s">
        <v>202</v>
      </c>
      <c r="C78" s="49" t="s">
        <v>55</v>
      </c>
      <c r="D78" s="50" t="s">
        <v>68</v>
      </c>
      <c r="E78" s="49" t="s">
        <v>100</v>
      </c>
      <c r="F78" s="51">
        <v>0.05568287037037037</v>
      </c>
      <c r="G78" s="15" t="str">
        <f t="shared" si="10"/>
        <v>5.56/km</v>
      </c>
      <c r="H78" s="24">
        <f t="shared" si="11"/>
        <v>0.021631944444444447</v>
      </c>
      <c r="I78" s="24">
        <f>F78-INDEX($F$5:$F$178,MATCH(D78,$D$5:$D$178,0))</f>
        <v>0.02149305555555555</v>
      </c>
    </row>
    <row r="79" spans="1:9" ht="15.75">
      <c r="A79" s="15">
        <v>75</v>
      </c>
      <c r="B79" s="49" t="s">
        <v>203</v>
      </c>
      <c r="C79" s="49" t="s">
        <v>20</v>
      </c>
      <c r="D79" s="50" t="s">
        <v>67</v>
      </c>
      <c r="E79" s="49" t="s">
        <v>106</v>
      </c>
      <c r="F79" s="51">
        <v>0.055949074074074075</v>
      </c>
      <c r="G79" s="15" t="str">
        <f t="shared" si="10"/>
        <v>5.58/km</v>
      </c>
      <c r="H79" s="24">
        <f t="shared" si="11"/>
        <v>0.021898148148148153</v>
      </c>
      <c r="I79" s="24">
        <f>F79-INDEX($F$5:$F$178,MATCH(D79,$D$5:$D$178,0))</f>
        <v>0.018020833333333333</v>
      </c>
    </row>
    <row r="80" spans="1:9" ht="15.75">
      <c r="A80" s="15">
        <v>76</v>
      </c>
      <c r="B80" s="49" t="s">
        <v>204</v>
      </c>
      <c r="C80" s="49" t="s">
        <v>49</v>
      </c>
      <c r="D80" s="50" t="s">
        <v>67</v>
      </c>
      <c r="E80" s="49" t="s">
        <v>113</v>
      </c>
      <c r="F80" s="51">
        <v>0.056574074074074075</v>
      </c>
      <c r="G80" s="15" t="str">
        <f t="shared" si="10"/>
        <v>6.02/km</v>
      </c>
      <c r="H80" s="24">
        <f t="shared" si="11"/>
        <v>0.022523148148148153</v>
      </c>
      <c r="I80" s="24">
        <f>F80-INDEX($F$5:$F$178,MATCH(D80,$D$5:$D$178,0))</f>
        <v>0.018645833333333334</v>
      </c>
    </row>
    <row r="81" spans="1:9" ht="15.75">
      <c r="A81" s="15">
        <v>77</v>
      </c>
      <c r="B81" s="49" t="s">
        <v>205</v>
      </c>
      <c r="C81" s="49" t="s">
        <v>206</v>
      </c>
      <c r="D81" s="50" t="s">
        <v>68</v>
      </c>
      <c r="E81" s="49" t="s">
        <v>113</v>
      </c>
      <c r="F81" s="51">
        <v>0.056574074074074075</v>
      </c>
      <c r="G81" s="15" t="str">
        <f t="shared" si="10"/>
        <v>6.02/km</v>
      </c>
      <c r="H81" s="24">
        <f t="shared" si="11"/>
        <v>0.022523148148148153</v>
      </c>
      <c r="I81" s="24">
        <f>F81-INDEX($F$5:$F$178,MATCH(D81,$D$5:$D$178,0))</f>
        <v>0.022384259259259257</v>
      </c>
    </row>
    <row r="82" spans="1:9" ht="15.75">
      <c r="A82" s="15">
        <v>78</v>
      </c>
      <c r="B82" s="49" t="s">
        <v>207</v>
      </c>
      <c r="C82" s="49" t="s">
        <v>43</v>
      </c>
      <c r="D82" s="50" t="s">
        <v>83</v>
      </c>
      <c r="E82" s="49" t="s">
        <v>100</v>
      </c>
      <c r="F82" s="51">
        <v>0.056712962962962965</v>
      </c>
      <c r="G82" s="15" t="str">
        <f t="shared" si="10"/>
        <v>6.03/km</v>
      </c>
      <c r="H82" s="24">
        <f t="shared" si="11"/>
        <v>0.022662037037037043</v>
      </c>
      <c r="I82" s="24">
        <f>F82-INDEX($F$5:$F$178,MATCH(D82,$D$5:$D$178,0))</f>
        <v>0.01005787037037037</v>
      </c>
    </row>
    <row r="83" spans="1:9" ht="15.75">
      <c r="A83" s="15">
        <v>79</v>
      </c>
      <c r="B83" s="49" t="s">
        <v>208</v>
      </c>
      <c r="C83" s="49" t="s">
        <v>52</v>
      </c>
      <c r="D83" s="50" t="s">
        <v>80</v>
      </c>
      <c r="E83" s="49" t="s">
        <v>156</v>
      </c>
      <c r="F83" s="51">
        <v>0.05699074074074074</v>
      </c>
      <c r="G83" s="15" t="str">
        <f t="shared" si="10"/>
        <v>6.05/km</v>
      </c>
      <c r="H83" s="24">
        <f t="shared" si="11"/>
        <v>0.022939814814814816</v>
      </c>
      <c r="I83" s="24">
        <f>F83-INDEX($F$5:$F$178,MATCH(D83,$D$5:$D$178,0))</f>
        <v>0.012326388888888887</v>
      </c>
    </row>
    <row r="84" spans="1:9" ht="15.75">
      <c r="A84" s="15">
        <v>80</v>
      </c>
      <c r="B84" s="49" t="s">
        <v>209</v>
      </c>
      <c r="C84" s="49" t="s">
        <v>20</v>
      </c>
      <c r="D84" s="50" t="s">
        <v>67</v>
      </c>
      <c r="E84" s="49" t="s">
        <v>106</v>
      </c>
      <c r="F84" s="51">
        <v>0.05699074074074074</v>
      </c>
      <c r="G84" s="15" t="str">
        <f t="shared" si="10"/>
        <v>6.05/km</v>
      </c>
      <c r="H84" s="24">
        <f t="shared" si="11"/>
        <v>0.022939814814814816</v>
      </c>
      <c r="I84" s="24">
        <f>F84-INDEX($F$5:$F$178,MATCH(D84,$D$5:$D$178,0))</f>
        <v>0.019062499999999996</v>
      </c>
    </row>
    <row r="85" spans="1:9" ht="15.75">
      <c r="A85" s="15">
        <v>81</v>
      </c>
      <c r="B85" s="49" t="s">
        <v>210</v>
      </c>
      <c r="C85" s="49" t="s">
        <v>53</v>
      </c>
      <c r="D85" s="50" t="s">
        <v>80</v>
      </c>
      <c r="E85" s="49" t="s">
        <v>100</v>
      </c>
      <c r="F85" s="51">
        <v>0.05725694444444444</v>
      </c>
      <c r="G85" s="15" t="str">
        <f t="shared" si="10"/>
        <v>6.06/km</v>
      </c>
      <c r="H85" s="24">
        <f t="shared" si="11"/>
        <v>0.023206018518518515</v>
      </c>
      <c r="I85" s="24">
        <f>F85-INDEX($F$5:$F$178,MATCH(D85,$D$5:$D$178,0))</f>
        <v>0.012592592592592586</v>
      </c>
    </row>
    <row r="86" spans="1:9" ht="15.75">
      <c r="A86" s="15">
        <v>82</v>
      </c>
      <c r="B86" s="49" t="s">
        <v>211</v>
      </c>
      <c r="C86" s="49" t="s">
        <v>212</v>
      </c>
      <c r="D86" s="50" t="s">
        <v>83</v>
      </c>
      <c r="E86" s="49" t="s">
        <v>100</v>
      </c>
      <c r="F86" s="51">
        <v>0.05725694444444444</v>
      </c>
      <c r="G86" s="15" t="str">
        <f t="shared" si="10"/>
        <v>6.06/km</v>
      </c>
      <c r="H86" s="24">
        <f t="shared" si="11"/>
        <v>0.023206018518518515</v>
      </c>
      <c r="I86" s="24">
        <f>F86-INDEX($F$5:$F$178,MATCH(D86,$D$5:$D$178,0))</f>
        <v>0.010601851851851841</v>
      </c>
    </row>
    <row r="87" spans="1:9" ht="15.75">
      <c r="A87" s="15">
        <v>83</v>
      </c>
      <c r="B87" s="49" t="s">
        <v>61</v>
      </c>
      <c r="C87" s="49" t="s">
        <v>213</v>
      </c>
      <c r="D87" s="50" t="s">
        <v>86</v>
      </c>
      <c r="E87" s="49" t="s">
        <v>173</v>
      </c>
      <c r="F87" s="51">
        <v>0.05748842592592593</v>
      </c>
      <c r="G87" s="15" t="str">
        <f t="shared" si="10"/>
        <v>6.08/km</v>
      </c>
      <c r="H87" s="24">
        <f t="shared" si="11"/>
        <v>0.023437500000000007</v>
      </c>
      <c r="I87" s="24">
        <f>F87-INDEX($F$5:$F$178,MATCH(D87,$D$5:$D$178,0))</f>
        <v>0</v>
      </c>
    </row>
    <row r="88" spans="1:9" ht="15.75">
      <c r="A88" s="15">
        <v>84</v>
      </c>
      <c r="B88" s="49" t="s">
        <v>127</v>
      </c>
      <c r="C88" s="49" t="s">
        <v>34</v>
      </c>
      <c r="D88" s="50" t="s">
        <v>74</v>
      </c>
      <c r="E88" s="49" t="s">
        <v>173</v>
      </c>
      <c r="F88" s="51">
        <v>0.05748842592592593</v>
      </c>
      <c r="G88" s="15" t="str">
        <f t="shared" si="10"/>
        <v>6.08/km</v>
      </c>
      <c r="H88" s="24">
        <f t="shared" si="11"/>
        <v>0.023437500000000007</v>
      </c>
      <c r="I88" s="24">
        <f>F88-INDEX($F$5:$F$178,MATCH(D88,$D$5:$D$178,0))</f>
        <v>0.006805555555555558</v>
      </c>
    </row>
    <row r="89" spans="1:9" ht="15.75">
      <c r="A89" s="15">
        <v>85</v>
      </c>
      <c r="B89" s="49" t="s">
        <v>214</v>
      </c>
      <c r="C89" s="49" t="s">
        <v>36</v>
      </c>
      <c r="D89" s="50" t="s">
        <v>68</v>
      </c>
      <c r="E89" s="49" t="s">
        <v>125</v>
      </c>
      <c r="F89" s="51">
        <v>0.05753472222222222</v>
      </c>
      <c r="G89" s="15" t="str">
        <f t="shared" si="10"/>
        <v>6.08/km</v>
      </c>
      <c r="H89" s="24">
        <f t="shared" si="11"/>
        <v>0.0234837962962963</v>
      </c>
      <c r="I89" s="24">
        <f>F89-INDEX($F$5:$F$178,MATCH(D89,$D$5:$D$178,0))</f>
        <v>0.023344907407407404</v>
      </c>
    </row>
    <row r="90" spans="1:9" ht="15.75">
      <c r="A90" s="15">
        <v>86</v>
      </c>
      <c r="B90" s="49" t="s">
        <v>215</v>
      </c>
      <c r="C90" s="49" t="s">
        <v>216</v>
      </c>
      <c r="D90" s="50" t="s">
        <v>67</v>
      </c>
      <c r="E90" s="49" t="s">
        <v>106</v>
      </c>
      <c r="F90" s="51">
        <v>0.058379629629629635</v>
      </c>
      <c r="G90" s="15" t="str">
        <f t="shared" si="10"/>
        <v>6.14/km</v>
      </c>
      <c r="H90" s="24">
        <f t="shared" si="11"/>
        <v>0.024328703703703713</v>
      </c>
      <c r="I90" s="24">
        <f>F90-INDEX($F$5:$F$178,MATCH(D90,$D$5:$D$178,0))</f>
        <v>0.020451388888888894</v>
      </c>
    </row>
    <row r="91" spans="1:9" ht="15.75">
      <c r="A91" s="15">
        <v>87</v>
      </c>
      <c r="B91" s="49" t="s">
        <v>217</v>
      </c>
      <c r="C91" s="49" t="s">
        <v>77</v>
      </c>
      <c r="D91" s="50" t="s">
        <v>82</v>
      </c>
      <c r="E91" s="49" t="s">
        <v>170</v>
      </c>
      <c r="F91" s="51">
        <v>0.05856481481481481</v>
      </c>
      <c r="G91" s="15" t="str">
        <f t="shared" si="10"/>
        <v>6.15/km</v>
      </c>
      <c r="H91" s="24">
        <f t="shared" si="11"/>
        <v>0.02451388888888889</v>
      </c>
      <c r="I91" s="24">
        <f>F91-INDEX($F$5:$F$178,MATCH(D91,$D$5:$D$178,0))</f>
        <v>0.00857638888888889</v>
      </c>
    </row>
    <row r="92" spans="1:9" ht="15.75">
      <c r="A92" s="15">
        <v>88</v>
      </c>
      <c r="B92" s="49" t="s">
        <v>64</v>
      </c>
      <c r="C92" s="49" t="s">
        <v>35</v>
      </c>
      <c r="D92" s="50" t="s">
        <v>73</v>
      </c>
      <c r="E92" s="49" t="s">
        <v>151</v>
      </c>
      <c r="F92" s="51">
        <v>0.058634259259259254</v>
      </c>
      <c r="G92" s="15" t="str">
        <f t="shared" si="10"/>
        <v>6.15/km</v>
      </c>
      <c r="H92" s="24">
        <f t="shared" si="11"/>
        <v>0.024583333333333332</v>
      </c>
      <c r="I92" s="24">
        <f>F92-INDEX($F$5:$F$178,MATCH(D92,$D$5:$D$178,0))</f>
        <v>0.02001157407407407</v>
      </c>
    </row>
    <row r="93" spans="1:9" ht="15.75">
      <c r="A93" s="15">
        <v>89</v>
      </c>
      <c r="B93" s="49" t="s">
        <v>218</v>
      </c>
      <c r="C93" s="49" t="s">
        <v>32</v>
      </c>
      <c r="D93" s="50" t="s">
        <v>72</v>
      </c>
      <c r="E93" s="49" t="s">
        <v>100</v>
      </c>
      <c r="F93" s="51">
        <v>0.05894675925925926</v>
      </c>
      <c r="G93" s="15" t="str">
        <f t="shared" si="10"/>
        <v>6.17/km</v>
      </c>
      <c r="H93" s="24">
        <f t="shared" si="11"/>
        <v>0.02489583333333334</v>
      </c>
      <c r="I93" s="24">
        <f>F93-INDEX($F$5:$F$178,MATCH(D93,$D$5:$D$178,0))</f>
        <v>0.02489583333333334</v>
      </c>
    </row>
    <row r="94" spans="1:9" ht="15.75">
      <c r="A94" s="15">
        <v>90</v>
      </c>
      <c r="B94" s="49" t="s">
        <v>219</v>
      </c>
      <c r="C94" s="49" t="s">
        <v>25</v>
      </c>
      <c r="D94" s="50" t="s">
        <v>72</v>
      </c>
      <c r="E94" s="49" t="s">
        <v>100</v>
      </c>
      <c r="F94" s="51">
        <v>0.05894675925925926</v>
      </c>
      <c r="G94" s="15" t="str">
        <f t="shared" si="10"/>
        <v>6.17/km</v>
      </c>
      <c r="H94" s="24">
        <f t="shared" si="11"/>
        <v>0.02489583333333334</v>
      </c>
      <c r="I94" s="24">
        <f>F94-INDEX($F$5:$F$178,MATCH(D94,$D$5:$D$178,0))</f>
        <v>0.02489583333333334</v>
      </c>
    </row>
    <row r="95" spans="1:9" ht="15.75">
      <c r="A95" s="15">
        <v>91</v>
      </c>
      <c r="B95" s="49" t="s">
        <v>220</v>
      </c>
      <c r="C95" s="49" t="s">
        <v>221</v>
      </c>
      <c r="D95" s="50" t="s">
        <v>69</v>
      </c>
      <c r="E95" s="49" t="s">
        <v>113</v>
      </c>
      <c r="F95" s="51">
        <v>0.05894675925925926</v>
      </c>
      <c r="G95" s="15" t="str">
        <f t="shared" si="10"/>
        <v>6.17/km</v>
      </c>
      <c r="H95" s="24">
        <f t="shared" si="11"/>
        <v>0.02489583333333334</v>
      </c>
      <c r="I95" s="24">
        <f>F95-INDEX($F$5:$F$178,MATCH(D95,$D$5:$D$178,0))</f>
        <v>0.023043981481481485</v>
      </c>
    </row>
    <row r="96" spans="1:9" ht="15.75">
      <c r="A96" s="15">
        <v>92</v>
      </c>
      <c r="B96" s="49" t="s">
        <v>222</v>
      </c>
      <c r="C96" s="49" t="s">
        <v>223</v>
      </c>
      <c r="D96" s="50" t="s">
        <v>67</v>
      </c>
      <c r="E96" s="49" t="s">
        <v>113</v>
      </c>
      <c r="F96" s="51">
        <v>0.05903935185185185</v>
      </c>
      <c r="G96" s="15" t="str">
        <f t="shared" si="10"/>
        <v>6.18/km</v>
      </c>
      <c r="H96" s="24">
        <f t="shared" si="11"/>
        <v>0.024988425925925928</v>
      </c>
      <c r="I96" s="24">
        <f>F96-INDEX($F$5:$F$178,MATCH(D96,$D$5:$D$178,0))</f>
        <v>0.02111111111111111</v>
      </c>
    </row>
    <row r="97" spans="1:9" ht="15.75">
      <c r="A97" s="15">
        <v>93</v>
      </c>
      <c r="B97" s="49" t="s">
        <v>224</v>
      </c>
      <c r="C97" s="49" t="s">
        <v>225</v>
      </c>
      <c r="D97" s="50" t="s">
        <v>74</v>
      </c>
      <c r="E97" s="49" t="s">
        <v>113</v>
      </c>
      <c r="F97" s="51">
        <v>0.059363425925925924</v>
      </c>
      <c r="G97" s="15" t="str">
        <f t="shared" si="10"/>
        <v>6.20/km</v>
      </c>
      <c r="H97" s="24">
        <f t="shared" si="11"/>
        <v>0.0253125</v>
      </c>
      <c r="I97" s="24">
        <f>F97-INDEX($F$5:$F$178,MATCH(D97,$D$5:$D$178,0))</f>
        <v>0.008680555555555552</v>
      </c>
    </row>
    <row r="98" spans="1:9" ht="15.75">
      <c r="A98" s="15">
        <v>94</v>
      </c>
      <c r="B98" s="49" t="s">
        <v>226</v>
      </c>
      <c r="C98" s="49" t="s">
        <v>227</v>
      </c>
      <c r="D98" s="50" t="s">
        <v>86</v>
      </c>
      <c r="E98" s="49" t="s">
        <v>163</v>
      </c>
      <c r="F98" s="51">
        <v>0.060381944444444446</v>
      </c>
      <c r="G98" s="15" t="str">
        <f t="shared" si="10"/>
        <v>6.26/km</v>
      </c>
      <c r="H98" s="24">
        <f t="shared" si="11"/>
        <v>0.026331018518518524</v>
      </c>
      <c r="I98" s="24">
        <f>F98-INDEX($F$5:$F$178,MATCH(D98,$D$5:$D$178,0))</f>
        <v>0.0028935185185185175</v>
      </c>
    </row>
    <row r="99" spans="1:9" ht="15.75">
      <c r="A99" s="15">
        <v>95</v>
      </c>
      <c r="B99" s="49" t="s">
        <v>228</v>
      </c>
      <c r="C99" s="49" t="s">
        <v>229</v>
      </c>
      <c r="D99" s="50" t="s">
        <v>67</v>
      </c>
      <c r="E99" s="49" t="s">
        <v>100</v>
      </c>
      <c r="F99" s="51">
        <v>0.06244212962962963</v>
      </c>
      <c r="G99" s="15" t="str">
        <f t="shared" si="10"/>
        <v>6.40/km</v>
      </c>
      <c r="H99" s="24">
        <f t="shared" si="11"/>
        <v>0.02839120370370371</v>
      </c>
      <c r="I99" s="24">
        <f>F99-INDEX($F$5:$F$178,MATCH(D99,$D$5:$D$178,0))</f>
        <v>0.02451388888888889</v>
      </c>
    </row>
    <row r="100" spans="1:9" ht="15.75">
      <c r="A100" s="15">
        <v>96</v>
      </c>
      <c r="B100" s="49" t="s">
        <v>230</v>
      </c>
      <c r="C100" s="49" t="s">
        <v>60</v>
      </c>
      <c r="D100" s="50" t="s">
        <v>78</v>
      </c>
      <c r="E100" s="49" t="s">
        <v>231</v>
      </c>
      <c r="F100" s="51">
        <v>0.06275462962962963</v>
      </c>
      <c r="G100" s="15" t="str">
        <f t="shared" si="10"/>
        <v>6.42/km</v>
      </c>
      <c r="H100" s="24">
        <f t="shared" si="11"/>
        <v>0.02870370370370371</v>
      </c>
      <c r="I100" s="24">
        <f>F100-INDEX($F$5:$F$178,MATCH(D100,$D$5:$D$178,0))</f>
        <v>0.01452546296296297</v>
      </c>
    </row>
    <row r="101" spans="1:9" ht="15.75">
      <c r="A101" s="15">
        <v>97</v>
      </c>
      <c r="B101" s="49" t="s">
        <v>232</v>
      </c>
      <c r="C101" s="49" t="s">
        <v>233</v>
      </c>
      <c r="D101" s="50" t="s">
        <v>73</v>
      </c>
      <c r="E101" s="49" t="s">
        <v>100</v>
      </c>
      <c r="F101" s="51">
        <v>0.06293981481481481</v>
      </c>
      <c r="G101" s="15" t="str">
        <f t="shared" si="10"/>
        <v>6.43/km</v>
      </c>
      <c r="H101" s="24">
        <f t="shared" si="11"/>
        <v>0.028888888888888888</v>
      </c>
      <c r="I101" s="24">
        <f>F101-INDEX($F$5:$F$178,MATCH(D101,$D$5:$D$178,0))</f>
        <v>0.024317129629629626</v>
      </c>
    </row>
    <row r="102" spans="1:9" ht="15.75">
      <c r="A102" s="15">
        <v>98</v>
      </c>
      <c r="B102" s="49" t="s">
        <v>234</v>
      </c>
      <c r="C102" s="49" t="s">
        <v>32</v>
      </c>
      <c r="D102" s="50" t="s">
        <v>82</v>
      </c>
      <c r="E102" s="49" t="s">
        <v>113</v>
      </c>
      <c r="F102" s="51">
        <v>0.06440972222222223</v>
      </c>
      <c r="G102" s="15" t="str">
        <f t="shared" si="10"/>
        <v>6.52/km</v>
      </c>
      <c r="H102" s="24">
        <f t="shared" si="11"/>
        <v>0.030358796296296307</v>
      </c>
      <c r="I102" s="24">
        <f>F102-INDEX($F$5:$F$178,MATCH(D102,$D$5:$D$178,0))</f>
        <v>0.014421296296296307</v>
      </c>
    </row>
    <row r="103" spans="1:9" ht="15.75">
      <c r="A103" s="15">
        <v>99</v>
      </c>
      <c r="B103" s="49" t="s">
        <v>44</v>
      </c>
      <c r="C103" s="49" t="s">
        <v>40</v>
      </c>
      <c r="D103" s="50" t="s">
        <v>82</v>
      </c>
      <c r="E103" s="49" t="s">
        <v>235</v>
      </c>
      <c r="F103" s="51">
        <v>0.06479166666666666</v>
      </c>
      <c r="G103" s="15" t="str">
        <f t="shared" si="10"/>
        <v>6.55/km</v>
      </c>
      <c r="H103" s="24">
        <f t="shared" si="11"/>
        <v>0.030740740740740742</v>
      </c>
      <c r="I103" s="24">
        <f>F103-INDEX($F$5:$F$178,MATCH(D103,$D$5:$D$178,0))</f>
        <v>0.014803240740740742</v>
      </c>
    </row>
    <row r="104" spans="1:9" ht="15.75">
      <c r="A104" s="15">
        <v>100</v>
      </c>
      <c r="B104" s="49" t="s">
        <v>236</v>
      </c>
      <c r="C104" s="49" t="s">
        <v>22</v>
      </c>
      <c r="D104" s="50" t="s">
        <v>67</v>
      </c>
      <c r="E104" s="49" t="s">
        <v>106</v>
      </c>
      <c r="F104" s="51">
        <v>0.06479166666666666</v>
      </c>
      <c r="G104" s="15" t="str">
        <f t="shared" si="10"/>
        <v>6.55/km</v>
      </c>
      <c r="H104" s="24">
        <f t="shared" si="11"/>
        <v>0.030740740740740742</v>
      </c>
      <c r="I104" s="24">
        <f>F104-INDEX($F$5:$F$178,MATCH(D104,$D$5:$D$178,0))</f>
        <v>0.026863425925925923</v>
      </c>
    </row>
    <row r="105" spans="1:9" ht="15.75">
      <c r="A105" s="15">
        <v>101</v>
      </c>
      <c r="B105" s="49" t="s">
        <v>237</v>
      </c>
      <c r="C105" s="49" t="s">
        <v>12</v>
      </c>
      <c r="D105" s="50" t="s">
        <v>66</v>
      </c>
      <c r="E105" s="49" t="s">
        <v>106</v>
      </c>
      <c r="F105" s="51">
        <v>0.06480324074074074</v>
      </c>
      <c r="G105" s="15" t="str">
        <f t="shared" si="10"/>
        <v>6.55/km</v>
      </c>
      <c r="H105" s="24">
        <f t="shared" si="11"/>
        <v>0.030752314814814823</v>
      </c>
      <c r="I105" s="24">
        <f>F105-INDEX($F$5:$F$178,MATCH(D105,$D$5:$D$178,0))</f>
        <v>0.029351851851851858</v>
      </c>
    </row>
    <row r="106" spans="1:9" ht="15.75">
      <c r="A106" s="15">
        <v>102</v>
      </c>
      <c r="B106" s="49" t="s">
        <v>238</v>
      </c>
      <c r="C106" s="49" t="s">
        <v>31</v>
      </c>
      <c r="D106" s="50" t="s">
        <v>67</v>
      </c>
      <c r="E106" s="49" t="s">
        <v>106</v>
      </c>
      <c r="F106" s="51">
        <v>0.06481481481481481</v>
      </c>
      <c r="G106" s="15" t="str">
        <f t="shared" si="10"/>
        <v>6.55/km</v>
      </c>
      <c r="H106" s="24">
        <f t="shared" si="11"/>
        <v>0.03076388888888889</v>
      </c>
      <c r="I106" s="24">
        <f>F106-INDEX($F$5:$F$178,MATCH(D106,$D$5:$D$178,0))</f>
        <v>0.02688657407407407</v>
      </c>
    </row>
    <row r="107" spans="1:9" ht="15.75">
      <c r="A107" s="15">
        <v>103</v>
      </c>
      <c r="B107" s="49" t="s">
        <v>239</v>
      </c>
      <c r="C107" s="49" t="s">
        <v>84</v>
      </c>
      <c r="D107" s="50" t="s">
        <v>82</v>
      </c>
      <c r="E107" s="49" t="s">
        <v>163</v>
      </c>
      <c r="F107" s="51">
        <v>0.06552083333333333</v>
      </c>
      <c r="G107" s="15" t="str">
        <f t="shared" si="10"/>
        <v>6.59/km</v>
      </c>
      <c r="H107" s="24">
        <f t="shared" si="11"/>
        <v>0.03146990740740741</v>
      </c>
      <c r="I107" s="24">
        <f>F107-INDEX($F$5:$F$178,MATCH(D107,$D$5:$D$178,0))</f>
        <v>0.015532407407407411</v>
      </c>
    </row>
    <row r="108" spans="1:9" ht="15.75">
      <c r="A108" s="15">
        <v>104</v>
      </c>
      <c r="B108" s="49" t="s">
        <v>240</v>
      </c>
      <c r="C108" s="49" t="s">
        <v>241</v>
      </c>
      <c r="D108" s="50" t="s">
        <v>242</v>
      </c>
      <c r="E108" s="49" t="s">
        <v>243</v>
      </c>
      <c r="F108" s="51">
        <v>0.06650462962962962</v>
      </c>
      <c r="G108" s="15" t="str">
        <f t="shared" si="10"/>
        <v>7.06/km</v>
      </c>
      <c r="H108" s="24">
        <f t="shared" si="11"/>
        <v>0.0324537037037037</v>
      </c>
      <c r="I108" s="24">
        <f>F108-INDEX($F$5:$F$178,MATCH(D108,$D$5:$D$178,0))</f>
        <v>0</v>
      </c>
    </row>
    <row r="109" spans="1:9" ht="15.75">
      <c r="A109" s="15">
        <v>105</v>
      </c>
      <c r="B109" s="49" t="s">
        <v>244</v>
      </c>
      <c r="C109" s="49" t="s">
        <v>58</v>
      </c>
      <c r="D109" s="50" t="s">
        <v>78</v>
      </c>
      <c r="E109" s="49" t="s">
        <v>113</v>
      </c>
      <c r="F109" s="51">
        <v>0.07156249999999999</v>
      </c>
      <c r="G109" s="15" t="str">
        <f t="shared" si="10"/>
        <v>7.38/km</v>
      </c>
      <c r="H109" s="24">
        <f t="shared" si="11"/>
        <v>0.037511574074074065</v>
      </c>
      <c r="I109" s="24">
        <f>F109-INDEX($F$5:$F$178,MATCH(D109,$D$5:$D$178,0))</f>
        <v>0.023333333333333324</v>
      </c>
    </row>
    <row r="110" spans="1:9" ht="15.75">
      <c r="A110" s="55">
        <v>106</v>
      </c>
      <c r="B110" s="56" t="s">
        <v>245</v>
      </c>
      <c r="C110" s="56" t="s">
        <v>37</v>
      </c>
      <c r="D110" s="57" t="s">
        <v>73</v>
      </c>
      <c r="E110" s="56" t="s">
        <v>56</v>
      </c>
      <c r="F110" s="58">
        <v>0.07605324074074074</v>
      </c>
      <c r="G110" s="55" t="str">
        <f t="shared" si="10"/>
        <v>8.07/km</v>
      </c>
      <c r="H110" s="59">
        <f t="shared" si="11"/>
        <v>0.04200231481481482</v>
      </c>
      <c r="I110" s="59">
        <f>F110-INDEX($F$5:$F$178,MATCH(D110,$D$5:$D$178,0))</f>
        <v>0.03743055555555556</v>
      </c>
    </row>
  </sheetData>
  <sheetProtection/>
  <autoFilter ref="A4:I11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19" sqref="F1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1" t="str">
        <f>Individuale!A1</f>
        <v>Corri per la Liberazione</v>
      </c>
      <c r="B1" s="42"/>
      <c r="C1" s="43"/>
    </row>
    <row r="2" spans="1:3" ht="24" customHeight="1">
      <c r="A2" s="44" t="str">
        <f>Individuale!A2</f>
        <v>16ª edizione</v>
      </c>
      <c r="B2" s="44"/>
      <c r="C2" s="44"/>
    </row>
    <row r="3" spans="1:3" ht="24" customHeight="1">
      <c r="A3" s="45" t="str">
        <f>Individuale!A3</f>
        <v>Morlupo (RM) Italia - Martedì 25/04/2017</v>
      </c>
      <c r="B3" s="45"/>
      <c r="C3" s="4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1">
        <v>1</v>
      </c>
      <c r="B5" s="22" t="s">
        <v>100</v>
      </c>
      <c r="C5" s="25">
        <v>16</v>
      </c>
    </row>
    <row r="6" spans="1:3" ht="15" customHeight="1">
      <c r="A6" s="16">
        <v>2</v>
      </c>
      <c r="B6" s="17" t="s">
        <v>106</v>
      </c>
      <c r="C6" s="26">
        <v>14</v>
      </c>
    </row>
    <row r="7" spans="1:3" ht="15" customHeight="1">
      <c r="A7" s="16">
        <v>3</v>
      </c>
      <c r="B7" s="17" t="s">
        <v>113</v>
      </c>
      <c r="C7" s="26">
        <v>14</v>
      </c>
    </row>
    <row r="8" spans="1:3" ht="15" customHeight="1">
      <c r="A8" s="16">
        <v>4</v>
      </c>
      <c r="B8" s="17" t="s">
        <v>173</v>
      </c>
      <c r="C8" s="26">
        <v>7</v>
      </c>
    </row>
    <row r="9" spans="1:3" ht="15" customHeight="1">
      <c r="A9" s="16">
        <v>5</v>
      </c>
      <c r="B9" s="17" t="s">
        <v>136</v>
      </c>
      <c r="C9" s="26">
        <v>4</v>
      </c>
    </row>
    <row r="10" spans="1:3" ht="15" customHeight="1">
      <c r="A10" s="16">
        <v>6</v>
      </c>
      <c r="B10" s="17" t="s">
        <v>115</v>
      </c>
      <c r="C10" s="26">
        <v>4</v>
      </c>
    </row>
    <row r="11" spans="1:3" ht="15" customHeight="1">
      <c r="A11" s="16">
        <v>7</v>
      </c>
      <c r="B11" s="17" t="s">
        <v>156</v>
      </c>
      <c r="C11" s="26">
        <v>4</v>
      </c>
    </row>
    <row r="12" spans="1:3" ht="15" customHeight="1">
      <c r="A12" s="16">
        <v>8</v>
      </c>
      <c r="B12" s="17" t="s">
        <v>151</v>
      </c>
      <c r="C12" s="26">
        <v>3</v>
      </c>
    </row>
    <row r="13" spans="1:3" ht="15" customHeight="1">
      <c r="A13" s="16">
        <v>9</v>
      </c>
      <c r="B13" s="17" t="s">
        <v>163</v>
      </c>
      <c r="C13" s="26">
        <v>3</v>
      </c>
    </row>
    <row r="14" spans="1:3" ht="15" customHeight="1">
      <c r="A14" s="16">
        <v>10</v>
      </c>
      <c r="B14" s="17" t="s">
        <v>108</v>
      </c>
      <c r="C14" s="26">
        <v>3</v>
      </c>
    </row>
    <row r="15" spans="1:3" ht="15" customHeight="1">
      <c r="A15" s="16">
        <v>11</v>
      </c>
      <c r="B15" s="17" t="s">
        <v>125</v>
      </c>
      <c r="C15" s="26">
        <v>3</v>
      </c>
    </row>
    <row r="16" spans="1:3" ht="15" customHeight="1">
      <c r="A16" s="30">
        <v>12</v>
      </c>
      <c r="B16" s="31" t="s">
        <v>56</v>
      </c>
      <c r="C16" s="32">
        <v>2</v>
      </c>
    </row>
    <row r="17" spans="1:3" ht="15" customHeight="1">
      <c r="A17" s="16">
        <v>13</v>
      </c>
      <c r="B17" s="17" t="s">
        <v>121</v>
      </c>
      <c r="C17" s="26">
        <v>2</v>
      </c>
    </row>
    <row r="18" spans="1:3" ht="15" customHeight="1">
      <c r="A18" s="16">
        <v>14</v>
      </c>
      <c r="B18" s="17" t="s">
        <v>170</v>
      </c>
      <c r="C18" s="26">
        <v>2</v>
      </c>
    </row>
    <row r="19" spans="1:3" ht="15" customHeight="1">
      <c r="A19" s="16">
        <v>15</v>
      </c>
      <c r="B19" s="17" t="s">
        <v>123</v>
      </c>
      <c r="C19" s="26">
        <v>2</v>
      </c>
    </row>
    <row r="20" spans="1:3" ht="15" customHeight="1">
      <c r="A20" s="16">
        <v>16</v>
      </c>
      <c r="B20" s="17" t="s">
        <v>95</v>
      </c>
      <c r="C20" s="26">
        <v>2</v>
      </c>
    </row>
    <row r="21" spans="1:3" ht="15" customHeight="1">
      <c r="A21" s="16">
        <v>17</v>
      </c>
      <c r="B21" s="17" t="s">
        <v>91</v>
      </c>
      <c r="C21" s="26">
        <v>2</v>
      </c>
    </row>
    <row r="22" spans="1:3" ht="15" customHeight="1">
      <c r="A22" s="16">
        <v>18</v>
      </c>
      <c r="B22" s="17" t="s">
        <v>118</v>
      </c>
      <c r="C22" s="26">
        <v>1</v>
      </c>
    </row>
    <row r="23" spans="1:3" ht="15" customHeight="1">
      <c r="A23" s="16">
        <v>19</v>
      </c>
      <c r="B23" s="17" t="s">
        <v>185</v>
      </c>
      <c r="C23" s="26">
        <v>1</v>
      </c>
    </row>
    <row r="24" spans="1:3" ht="15" customHeight="1">
      <c r="A24" s="16">
        <v>20</v>
      </c>
      <c r="B24" s="17" t="s">
        <v>243</v>
      </c>
      <c r="C24" s="26">
        <v>1</v>
      </c>
    </row>
    <row r="25" spans="1:3" ht="15" customHeight="1">
      <c r="A25" s="16">
        <v>21</v>
      </c>
      <c r="B25" s="17" t="s">
        <v>231</v>
      </c>
      <c r="C25" s="26">
        <v>1</v>
      </c>
    </row>
    <row r="26" spans="1:3" ht="15" customHeight="1">
      <c r="A26" s="16">
        <v>22</v>
      </c>
      <c r="B26" s="17" t="s">
        <v>148</v>
      </c>
      <c r="C26" s="26">
        <v>1</v>
      </c>
    </row>
    <row r="27" spans="1:3" ht="15" customHeight="1">
      <c r="A27" s="16">
        <v>23</v>
      </c>
      <c r="B27" s="17" t="s">
        <v>88</v>
      </c>
      <c r="C27" s="26">
        <v>1</v>
      </c>
    </row>
    <row r="28" spans="1:3" ht="15" customHeight="1">
      <c r="A28" s="16">
        <v>24</v>
      </c>
      <c r="B28" s="17" t="s">
        <v>92</v>
      </c>
      <c r="C28" s="26">
        <v>1</v>
      </c>
    </row>
    <row r="29" spans="1:3" ht="15" customHeight="1">
      <c r="A29" s="16">
        <v>25</v>
      </c>
      <c r="B29" s="17" t="s">
        <v>97</v>
      </c>
      <c r="C29" s="26">
        <v>1</v>
      </c>
    </row>
    <row r="30" spans="1:3" ht="15" customHeight="1">
      <c r="A30" s="16">
        <v>26</v>
      </c>
      <c r="B30" s="17" t="s">
        <v>194</v>
      </c>
      <c r="C30" s="26">
        <v>1</v>
      </c>
    </row>
    <row r="31" spans="1:3" ht="15" customHeight="1">
      <c r="A31" s="16">
        <v>27</v>
      </c>
      <c r="B31" s="17" t="s">
        <v>143</v>
      </c>
      <c r="C31" s="26">
        <v>1</v>
      </c>
    </row>
    <row r="32" spans="1:3" ht="15.75">
      <c r="A32" s="16">
        <v>28</v>
      </c>
      <c r="B32" s="17" t="s">
        <v>182</v>
      </c>
      <c r="C32" s="26">
        <v>1</v>
      </c>
    </row>
    <row r="33" spans="1:3" ht="15.75">
      <c r="A33" s="16">
        <v>29</v>
      </c>
      <c r="B33" s="17" t="s">
        <v>122</v>
      </c>
      <c r="C33" s="26">
        <v>1</v>
      </c>
    </row>
    <row r="34" spans="1:3" ht="15.75">
      <c r="A34" s="16">
        <v>30</v>
      </c>
      <c r="B34" s="17" t="s">
        <v>129</v>
      </c>
      <c r="C34" s="26">
        <v>1</v>
      </c>
    </row>
    <row r="35" spans="1:3" ht="15.75">
      <c r="A35" s="16">
        <v>31</v>
      </c>
      <c r="B35" s="17" t="s">
        <v>154</v>
      </c>
      <c r="C35" s="26">
        <v>1</v>
      </c>
    </row>
    <row r="36" spans="1:3" ht="15.75">
      <c r="A36" s="16">
        <v>32</v>
      </c>
      <c r="B36" s="17" t="s">
        <v>112</v>
      </c>
      <c r="C36" s="26">
        <v>1</v>
      </c>
    </row>
    <row r="37" spans="1:3" ht="15.75">
      <c r="A37" s="16">
        <v>33</v>
      </c>
      <c r="B37" s="17" t="s">
        <v>235</v>
      </c>
      <c r="C37" s="26">
        <v>1</v>
      </c>
    </row>
    <row r="38" spans="1:3" ht="15.75">
      <c r="A38" s="16">
        <v>34</v>
      </c>
      <c r="B38" s="17" t="s">
        <v>110</v>
      </c>
      <c r="C38" s="26">
        <v>1</v>
      </c>
    </row>
    <row r="39" spans="1:3" ht="15.75">
      <c r="A39" s="16">
        <v>35</v>
      </c>
      <c r="B39" s="17" t="s">
        <v>133</v>
      </c>
      <c r="C39" s="26">
        <v>1</v>
      </c>
    </row>
    <row r="40" spans="1:3" ht="15.75">
      <c r="A40" s="18">
        <v>36</v>
      </c>
      <c r="B40" s="19" t="s">
        <v>103</v>
      </c>
      <c r="C40" s="27">
        <v>1</v>
      </c>
    </row>
    <row r="41" ht="12.75">
      <c r="C41" s="2">
        <f>SUM(C5:C40)</f>
        <v>106</v>
      </c>
    </row>
  </sheetData>
  <sheetProtection/>
  <autoFilter ref="A4:C4">
    <sortState ref="A5:C41">
      <sortCondition descending="1" sortBy="value" ref="C5:C4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2017-04-30T19:03:30Z</dcterms:modified>
  <cp:category/>
  <cp:version/>
  <cp:contentType/>
  <cp:contentStatus/>
</cp:coreProperties>
</file>