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<sst xmlns="http://schemas.openxmlformats.org/spreadsheetml/2006/main" count="159" uniqueCount="91">
  <si>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</si>
  <si>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</si>
  <si>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</si>
  <si>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</si>
  <si>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</si>
  <si>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</si>
  <si>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</si>
  <si>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</si>
  <si>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</si>
  <si>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</si>
  <si>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</si>
  <si>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LBM SPORT TEAM</t>
  </si>
  <si>
    <t>ROMATLETICA FOOTWORKS</t>
  </si>
  <si>
    <t>SF</t>
  </si>
  <si>
    <t>LEPROTTI DI VILLA ADA</t>
  </si>
  <si>
    <t>PODISTICA CASALOTTI</t>
  </si>
  <si>
    <t>PODISTICA OSTIA</t>
  </si>
  <si>
    <t>G.S.D. LITAL</t>
  </si>
  <si>
    <t>CORSA DEI SANTI</t>
  </si>
  <si>
    <t>UISP ROMA</t>
  </si>
  <si>
    <t>GIOVANNI SCAVO VELLETRI</t>
  </si>
  <si>
    <t>A.S.D. RUN FOR FUN</t>
  </si>
  <si>
    <t>VILLA ADA GREEN RUNNER</t>
  </si>
  <si>
    <t>A.S.D. PODISTICA SOLIDARIETA'</t>
  </si>
  <si>
    <t>GIOVANNINI  MARCO</t>
  </si>
  <si>
    <t>MM35</t>
  </si>
  <si>
    <t>CALCATERRA SPORT</t>
  </si>
  <si>
    <t>BEDINI  FABIO</t>
  </si>
  <si>
    <t>MM40</t>
  </si>
  <si>
    <t>PEDRAZA SEBASTIAN</t>
  </si>
  <si>
    <t>TOTAL FITNESS</t>
  </si>
  <si>
    <t>MARINI  ROBERTO</t>
  </si>
  <si>
    <t>A.S.D. ANGUILLARA SABAZIA RUNNING</t>
  </si>
  <si>
    <t>SPINGOLA  LETIZIA</t>
  </si>
  <si>
    <t>NAPOLEONE  LOREDANA</t>
  </si>
  <si>
    <t>MF45</t>
  </si>
  <si>
    <t>ANNUNZIATA  ROSARIO</t>
  </si>
  <si>
    <t>MM45</t>
  </si>
  <si>
    <t>GRILLI  MARCO</t>
  </si>
  <si>
    <t>G.P. ATLETICA FALERIA</t>
  </si>
  <si>
    <t>ERMINI  RICCARDO</t>
  </si>
  <si>
    <t>ATLETICA ENI</t>
  </si>
  <si>
    <t>TAGLIAFERRI  DANIELE</t>
  </si>
  <si>
    <t>NORCIA  CAROLA</t>
  </si>
  <si>
    <t>MF35</t>
  </si>
  <si>
    <t>PARTESANO  FLAVIO</t>
  </si>
  <si>
    <t>MM50</t>
  </si>
  <si>
    <t>BONA  ALESSANDRO</t>
  </si>
  <si>
    <t>A.S.D. ATLETICO CASALMONASTERO</t>
  </si>
  <si>
    <t>ANDREANI  CARLO</t>
  </si>
  <si>
    <t>MACCHIA  LUCIO</t>
  </si>
  <si>
    <t>FRATTAROLI  EMANUELA</t>
  </si>
  <si>
    <t>ATLETICA ANZIO</t>
  </si>
  <si>
    <t>DI BERNARDINO  ELEONORA</t>
  </si>
  <si>
    <t>FIORE  ANTONINO</t>
  </si>
  <si>
    <t>MM60</t>
  </si>
  <si>
    <t>TITTA  RICCARDO</t>
  </si>
  <si>
    <t>MM55</t>
  </si>
  <si>
    <t>CONCUTELLI  LORENZO</t>
  </si>
  <si>
    <t>A.S.D. ALMAVIVA RUNNERS</t>
  </si>
  <si>
    <t>D'ADAMO  MASSIMO</t>
  </si>
  <si>
    <t>MESSECA  LOREDANA</t>
  </si>
  <si>
    <t>PAOLUCCI  EMANUELA</t>
  </si>
  <si>
    <t>MF40</t>
  </si>
  <si>
    <t>FIDAL RUN CARD</t>
  </si>
  <si>
    <t>DE PASQUALIS  MAURIZIO</t>
  </si>
  <si>
    <t>BROGI  GIANCARLO</t>
  </si>
  <si>
    <t>MM75</t>
  </si>
  <si>
    <t>ZAPPONE  MARCO</t>
  </si>
  <si>
    <t>MARIGLIANO  CATERINA</t>
  </si>
  <si>
    <t>MF50</t>
  </si>
  <si>
    <t>TOMASINO  GIUSEPPE</t>
  </si>
  <si>
    <t>CALICIOTTI  MASSIMO</t>
  </si>
  <si>
    <t>ATLETICA LARIANO RUNNING CLUB</t>
  </si>
  <si>
    <t>CAVOLA  STEFANIA</t>
  </si>
  <si>
    <t>MAGNI  ALESSANDRA</t>
  </si>
  <si>
    <t>ATLETICA TUSCULUM</t>
  </si>
  <si>
    <t>PALONE  MARIA LAURA</t>
  </si>
  <si>
    <t>LIBERATORE  DANIELE</t>
  </si>
  <si>
    <t>FILIPPETTO  MARCO</t>
  </si>
  <si>
    <t>ZANOTTI  AGNESE</t>
  </si>
  <si>
    <t>LA ROCCA  ERMINIO</t>
  </si>
  <si>
    <t>BRANCATO  ANNALISA</t>
  </si>
  <si>
    <t>MF60</t>
  </si>
  <si>
    <t>CAPUTO  STEFANIA</t>
  </si>
  <si>
    <t>INZIRILLO  GIOIA</t>
  </si>
  <si>
    <t>MF55</t>
  </si>
  <si>
    <t>CIOTTI  ALESSANDRA</t>
  </si>
  <si>
    <t>Corriamo per l'autismo</t>
  </si>
  <si>
    <t>4ª edizione</t>
  </si>
  <si>
    <t>Roma (RM) Italia - Domenica 04/12/2016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</si>
</sst>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2" fillId="55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52" fillId="56" borderId="36" xfId="0" applyFont="1" applyFill="1" applyBorder="1" applyAlignment="1">
      <alignment horizontal="left" vertical="center"/>
    </xf>
    <xf numFmtId="0" fontId="52" fillId="56" borderId="37" xfId="0" applyFont="1" applyFill="1" applyBorder="1" applyAlignment="1">
      <alignment horizontal="left" vertical="center"/>
    </xf>
    <xf numFmtId="0" fontId="52" fillId="56" borderId="22" xfId="0" applyFont="1" applyFill="1" applyBorder="1" applyAlignment="1">
      <alignment horizontal="left"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28" xfId="0" applyFont="1" applyFill="1" applyBorder="1" applyAlignment="1">
      <alignment horizontal="left" vertical="center"/>
    </xf>
    <xf numFmtId="0" fontId="52" fillId="56" borderId="30" xfId="0" applyFont="1" applyFill="1" applyBorder="1" applyAlignment="1">
      <alignment horizontal="left" vertical="center"/>
    </xf>
    <xf numFmtId="0" fontId="52" fillId="56" borderId="32" xfId="0" applyFont="1" applyFill="1" applyBorder="1" applyAlignment="1">
      <alignment horizontal="left" vertical="center"/>
    </xf>
    <xf numFmtId="21" fontId="52" fillId="56" borderId="32" xfId="0" applyNumberFormat="1" applyFont="1" applyFill="1" applyBorder="1" applyAlignment="1">
      <alignment horizontal="center" vertical="center"/>
    </xf>
    <xf numFmtId="0" fontId="52" fillId="56" borderId="38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23" t="s">
        <v>88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6" t="s">
        <v>89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9" t="s">
        <v>90</v>
      </c>
      <c r="B3" s="30"/>
      <c r="C3" s="30"/>
      <c r="D3" s="30"/>
      <c r="E3" s="30"/>
      <c r="F3" s="30"/>
      <c r="G3" s="30"/>
      <c r="H3" s="3" t="s">
        <v>0</v>
      </c>
      <c r="I3" s="4">
        <v>8.1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6">
        <v>1</v>
      </c>
      <c r="B5" s="44" t="s">
        <v>24</v>
      </c>
      <c r="C5" s="46"/>
      <c r="D5" s="36" t="s">
        <v>25</v>
      </c>
      <c r="E5" s="42" t="s">
        <v>26</v>
      </c>
      <c r="F5" s="37">
        <v>0.021412037037037035</v>
      </c>
      <c r="G5" s="36" t="str">
        <f>TEXT(INT((HOUR(F5)*3600+MINUTE(F5)*60+SECOND(F5))/$I$3/60),"0")&amp;"."&amp;TEXT(MOD((HOUR(F5)*3600+MINUTE(F5)*60+SECOND(F5))/$I$3,60),"00")&amp;"/km"</f>
        <v>3.48/km</v>
      </c>
      <c r="H5" s="37">
        <f>F5-$F$5</f>
        <v>0</v>
      </c>
      <c r="I5" s="37">
        <f>F5-INDEX($F$5:$F$100,MATCH(D5,$D$5:$D$100,0))</f>
        <v>0</v>
      </c>
    </row>
    <row r="6" spans="1:9" s="10" customFormat="1" ht="15" customHeight="1">
      <c r="A6" s="11">
        <v>2</v>
      </c>
      <c r="B6" s="45" t="s">
        <v>27</v>
      </c>
      <c r="C6" s="47"/>
      <c r="D6" s="11" t="s">
        <v>28</v>
      </c>
      <c r="E6" s="43" t="s">
        <v>26</v>
      </c>
      <c r="F6" s="12">
        <v>0.02146990740740741</v>
      </c>
      <c r="G6" s="11" t="str">
        <f aca="true" t="shared" si="0" ref="G6:G21">TEXT(INT((HOUR(F6)*3600+MINUTE(F6)*60+SECOND(F6))/$I$3/60),"0")&amp;"."&amp;TEXT(MOD((HOUR(F6)*3600+MINUTE(F6)*60+SECOND(F6))/$I$3,60),"00")&amp;"/km"</f>
        <v>3.49/km</v>
      </c>
      <c r="H6" s="12">
        <f aca="true" t="shared" si="1" ref="H6:H21">F6-$F$5</f>
        <v>5.787037037037479E-05</v>
      </c>
      <c r="I6" s="12">
        <f>F6-INDEX($F$5:$F$100,MATCH(D6,$D$5:$D$100,0))</f>
        <v>0</v>
      </c>
    </row>
    <row r="7" spans="1:9" s="10" customFormat="1" ht="15" customHeight="1">
      <c r="A7" s="11">
        <v>3</v>
      </c>
      <c r="B7" s="45" t="s">
        <v>29</v>
      </c>
      <c r="C7" s="47"/>
      <c r="D7" s="11" t="s">
        <v>28</v>
      </c>
      <c r="E7" s="43" t="s">
        <v>30</v>
      </c>
      <c r="F7" s="12">
        <v>0.022164351851851852</v>
      </c>
      <c r="G7" s="11" t="str">
        <f t="shared" si="0"/>
        <v>3.56/km</v>
      </c>
      <c r="H7" s="12">
        <f t="shared" si="1"/>
        <v>0.0007523148148148168</v>
      </c>
      <c r="I7" s="12">
        <f>F7-INDEX($F$5:$F$100,MATCH(D7,$D$5:$D$100,0))</f>
        <v>0.000694444444444442</v>
      </c>
    </row>
    <row r="8" spans="1:9" s="10" customFormat="1" ht="15" customHeight="1">
      <c r="A8" s="11">
        <v>4</v>
      </c>
      <c r="B8" s="45" t="s">
        <v>31</v>
      </c>
      <c r="C8" s="47"/>
      <c r="D8" s="11" t="s">
        <v>28</v>
      </c>
      <c r="E8" s="43" t="s">
        <v>32</v>
      </c>
      <c r="F8" s="12">
        <v>0.025520833333333336</v>
      </c>
      <c r="G8" s="11" t="str">
        <f t="shared" si="0"/>
        <v>4.32/km</v>
      </c>
      <c r="H8" s="12">
        <f t="shared" si="1"/>
        <v>0.004108796296296301</v>
      </c>
      <c r="I8" s="12">
        <f>F8-INDEX($F$5:$F$100,MATCH(D8,$D$5:$D$100,0))</f>
        <v>0.004050925925925927</v>
      </c>
    </row>
    <row r="9" spans="1:9" s="10" customFormat="1" ht="15" customHeight="1">
      <c r="A9" s="11">
        <v>5</v>
      </c>
      <c r="B9" s="45" t="s">
        <v>33</v>
      </c>
      <c r="C9" s="47"/>
      <c r="D9" s="11" t="s">
        <v>13</v>
      </c>
      <c r="E9" s="43" t="s">
        <v>21</v>
      </c>
      <c r="F9" s="12">
        <v>0.026064814814814815</v>
      </c>
      <c r="G9" s="11" t="str">
        <f t="shared" si="0"/>
        <v>4.38/km</v>
      </c>
      <c r="H9" s="12">
        <f t="shared" si="1"/>
        <v>0.00465277777777778</v>
      </c>
      <c r="I9" s="12">
        <f>F9-INDEX($F$5:$F$100,MATCH(D9,$D$5:$D$100,0))</f>
        <v>0</v>
      </c>
    </row>
    <row r="10" spans="1:9" s="10" customFormat="1" ht="15" customHeight="1">
      <c r="A10" s="11">
        <v>6</v>
      </c>
      <c r="B10" s="45" t="s">
        <v>34</v>
      </c>
      <c r="C10" s="47"/>
      <c r="D10" s="11" t="s">
        <v>35</v>
      </c>
      <c r="E10" s="43" t="s">
        <v>15</v>
      </c>
      <c r="F10" s="12">
        <v>0.02625</v>
      </c>
      <c r="G10" s="11" t="str">
        <f t="shared" si="0"/>
        <v>4.40/km</v>
      </c>
      <c r="H10" s="12">
        <f t="shared" si="1"/>
        <v>0.004837962962962964</v>
      </c>
      <c r="I10" s="12">
        <f>F10-INDEX($F$5:$F$100,MATCH(D10,$D$5:$D$100,0))</f>
        <v>0</v>
      </c>
    </row>
    <row r="11" spans="1:9" s="10" customFormat="1" ht="15" customHeight="1">
      <c r="A11" s="11">
        <v>7</v>
      </c>
      <c r="B11" s="45" t="s">
        <v>36</v>
      </c>
      <c r="C11" s="47"/>
      <c r="D11" s="11" t="s">
        <v>37</v>
      </c>
      <c r="E11" s="43" t="s">
        <v>15</v>
      </c>
      <c r="F11" s="12">
        <v>0.026261574074074076</v>
      </c>
      <c r="G11" s="11" t="str">
        <f t="shared" si="0"/>
        <v>4.40/km</v>
      </c>
      <c r="H11" s="12">
        <f t="shared" si="1"/>
        <v>0.004849537037037041</v>
      </c>
      <c r="I11" s="12">
        <f>F11-INDEX($F$5:$F$100,MATCH(D11,$D$5:$D$100,0))</f>
        <v>0</v>
      </c>
    </row>
    <row r="12" spans="1:9" s="10" customFormat="1" ht="15" customHeight="1">
      <c r="A12" s="11">
        <v>8</v>
      </c>
      <c r="B12" s="45" t="s">
        <v>38</v>
      </c>
      <c r="C12" s="47"/>
      <c r="D12" s="11" t="s">
        <v>28</v>
      </c>
      <c r="E12" s="43" t="s">
        <v>39</v>
      </c>
      <c r="F12" s="12">
        <v>0.026458333333333334</v>
      </c>
      <c r="G12" s="11" t="str">
        <f t="shared" si="0"/>
        <v>4.42/km</v>
      </c>
      <c r="H12" s="12">
        <f t="shared" si="1"/>
        <v>0.005046296296296299</v>
      </c>
      <c r="I12" s="12">
        <f>F12-INDEX($F$5:$F$100,MATCH(D12,$D$5:$D$100,0))</f>
        <v>0.004988425925925924</v>
      </c>
    </row>
    <row r="13" spans="1:9" s="10" customFormat="1" ht="15" customHeight="1">
      <c r="A13" s="11">
        <v>9</v>
      </c>
      <c r="B13" s="45" t="s">
        <v>40</v>
      </c>
      <c r="C13" s="47"/>
      <c r="D13" s="11" t="s">
        <v>25</v>
      </c>
      <c r="E13" s="43" t="s">
        <v>41</v>
      </c>
      <c r="F13" s="12">
        <v>0.026585648148148146</v>
      </c>
      <c r="G13" s="11" t="str">
        <f t="shared" si="0"/>
        <v>4.44/km</v>
      </c>
      <c r="H13" s="12">
        <f t="shared" si="1"/>
        <v>0.0051736111111111115</v>
      </c>
      <c r="I13" s="12">
        <f>F13-INDEX($F$5:$F$100,MATCH(D13,$D$5:$D$100,0))</f>
        <v>0.0051736111111111115</v>
      </c>
    </row>
    <row r="14" spans="1:9" s="10" customFormat="1" ht="15" customHeight="1">
      <c r="A14" s="11">
        <v>10</v>
      </c>
      <c r="B14" s="45" t="s">
        <v>42</v>
      </c>
      <c r="C14" s="47"/>
      <c r="D14" s="11" t="s">
        <v>25</v>
      </c>
      <c r="E14" s="43" t="s">
        <v>20</v>
      </c>
      <c r="F14" s="12">
        <v>0.026909722222222224</v>
      </c>
      <c r="G14" s="11" t="str">
        <f t="shared" si="0"/>
        <v>4.47/km</v>
      </c>
      <c r="H14" s="12">
        <f t="shared" si="1"/>
        <v>0.005497685185185189</v>
      </c>
      <c r="I14" s="12">
        <f>F14-INDEX($F$5:$F$100,MATCH(D14,$D$5:$D$100,0))</f>
        <v>0.005497685185185189</v>
      </c>
    </row>
    <row r="15" spans="1:9" s="10" customFormat="1" ht="15" customHeight="1">
      <c r="A15" s="19">
        <v>11</v>
      </c>
      <c r="B15" s="48" t="s">
        <v>43</v>
      </c>
      <c r="C15" s="49"/>
      <c r="D15" s="19" t="s">
        <v>44</v>
      </c>
      <c r="E15" s="50" t="s">
        <v>23</v>
      </c>
      <c r="F15" s="20">
        <v>0.027164351851851853</v>
      </c>
      <c r="G15" s="19" t="str">
        <f t="shared" si="0"/>
        <v>4.50/km</v>
      </c>
      <c r="H15" s="20">
        <f t="shared" si="1"/>
        <v>0.005752314814814818</v>
      </c>
      <c r="I15" s="20">
        <f>F15-INDEX($F$5:$F$100,MATCH(D15,$D$5:$D$100,0))</f>
        <v>0</v>
      </c>
    </row>
    <row r="16" spans="1:9" s="10" customFormat="1" ht="15" customHeight="1">
      <c r="A16" s="11">
        <v>12</v>
      </c>
      <c r="B16" s="45" t="s">
        <v>45</v>
      </c>
      <c r="C16" s="47"/>
      <c r="D16" s="11" t="s">
        <v>46</v>
      </c>
      <c r="E16" s="43" t="s">
        <v>19</v>
      </c>
      <c r="F16" s="12">
        <v>0.02784722222222222</v>
      </c>
      <c r="G16" s="11" t="str">
        <f t="shared" si="0"/>
        <v>4.57/km</v>
      </c>
      <c r="H16" s="12">
        <f t="shared" si="1"/>
        <v>0.006435185185185186</v>
      </c>
      <c r="I16" s="12">
        <f>F16-INDEX($F$5:$F$100,MATCH(D16,$D$5:$D$100,0))</f>
        <v>0</v>
      </c>
    </row>
    <row r="17" spans="1:9" s="10" customFormat="1" ht="15" customHeight="1">
      <c r="A17" s="11">
        <v>13</v>
      </c>
      <c r="B17" s="45" t="s">
        <v>47</v>
      </c>
      <c r="C17" s="47"/>
      <c r="D17" s="11" t="s">
        <v>37</v>
      </c>
      <c r="E17" s="43" t="s">
        <v>48</v>
      </c>
      <c r="F17" s="12">
        <v>0.027858796296296298</v>
      </c>
      <c r="G17" s="11" t="str">
        <f t="shared" si="0"/>
        <v>4.57/km</v>
      </c>
      <c r="H17" s="12">
        <f t="shared" si="1"/>
        <v>0.006446759259259263</v>
      </c>
      <c r="I17" s="12">
        <f>F17-INDEX($F$5:$F$100,MATCH(D17,$D$5:$D$100,0))</f>
        <v>0.001597222222222222</v>
      </c>
    </row>
    <row r="18" spans="1:9" s="10" customFormat="1" ht="15" customHeight="1">
      <c r="A18" s="11">
        <v>14</v>
      </c>
      <c r="B18" s="45" t="s">
        <v>49</v>
      </c>
      <c r="C18" s="47"/>
      <c r="D18" s="11" t="s">
        <v>28</v>
      </c>
      <c r="E18" s="43" t="s">
        <v>22</v>
      </c>
      <c r="F18" s="12">
        <v>0.028194444444444442</v>
      </c>
      <c r="G18" s="11" t="str">
        <f t="shared" si="0"/>
        <v>5.01/km</v>
      </c>
      <c r="H18" s="12">
        <f t="shared" si="1"/>
        <v>0.006782407407407407</v>
      </c>
      <c r="I18" s="12">
        <f>F18-INDEX($F$5:$F$100,MATCH(D18,$D$5:$D$100,0))</f>
        <v>0.006724537037037032</v>
      </c>
    </row>
    <row r="19" spans="1:9" s="10" customFormat="1" ht="15" customHeight="1">
      <c r="A19" s="11">
        <v>15</v>
      </c>
      <c r="B19" s="45" t="s">
        <v>50</v>
      </c>
      <c r="C19" s="47"/>
      <c r="D19" s="11" t="s">
        <v>46</v>
      </c>
      <c r="E19" s="43" t="s">
        <v>15</v>
      </c>
      <c r="F19" s="12">
        <v>0.02829861111111111</v>
      </c>
      <c r="G19" s="11" t="str">
        <f t="shared" si="0"/>
        <v>5.02/km</v>
      </c>
      <c r="H19" s="12">
        <f t="shared" si="1"/>
        <v>0.006886574074074076</v>
      </c>
      <c r="I19" s="12">
        <f>F19-INDEX($F$5:$F$100,MATCH(D19,$D$5:$D$100,0))</f>
        <v>0.00045138888888889006</v>
      </c>
    </row>
    <row r="20" spans="1:9" s="10" customFormat="1" ht="15" customHeight="1">
      <c r="A20" s="11">
        <v>16</v>
      </c>
      <c r="B20" s="45" t="s">
        <v>51</v>
      </c>
      <c r="C20" s="47"/>
      <c r="D20" s="11" t="s">
        <v>44</v>
      </c>
      <c r="E20" s="43" t="s">
        <v>52</v>
      </c>
      <c r="F20" s="12">
        <v>0.028993055555555553</v>
      </c>
      <c r="G20" s="11" t="str">
        <f t="shared" si="0"/>
        <v>5.09/km</v>
      </c>
      <c r="H20" s="12">
        <f t="shared" si="1"/>
        <v>0.007581018518518518</v>
      </c>
      <c r="I20" s="12">
        <f>F20-INDEX($F$5:$F$100,MATCH(D20,$D$5:$D$100,0))</f>
        <v>0.0018287037037037004</v>
      </c>
    </row>
    <row r="21" spans="1:9" ht="15" customHeight="1">
      <c r="A21" s="11">
        <v>17</v>
      </c>
      <c r="B21" s="45" t="s">
        <v>53</v>
      </c>
      <c r="C21" s="47"/>
      <c r="D21" s="11" t="s">
        <v>44</v>
      </c>
      <c r="E21" s="43" t="s">
        <v>18</v>
      </c>
      <c r="F21" s="12">
        <v>0.03072916666666667</v>
      </c>
      <c r="G21" s="11" t="str">
        <f t="shared" si="0"/>
        <v>5.28/km</v>
      </c>
      <c r="H21" s="12">
        <f t="shared" si="1"/>
        <v>0.009317129629629634</v>
      </c>
      <c r="I21" s="12">
        <f>F21-INDEX($F$5:$F$100,MATCH(D21,$D$5:$D$100,0))</f>
        <v>0.003564814814814816</v>
      </c>
    </row>
    <row r="22" spans="1:9" ht="15" customHeight="1">
      <c r="A22" s="11">
        <v>18</v>
      </c>
      <c r="B22" s="45" t="s">
        <v>54</v>
      </c>
      <c r="C22" s="47"/>
      <c r="D22" s="11" t="s">
        <v>55</v>
      </c>
      <c r="E22" s="43" t="s">
        <v>14</v>
      </c>
      <c r="F22" s="12">
        <v>0.031041666666666665</v>
      </c>
      <c r="G22" s="11" t="str">
        <f aca="true" t="shared" si="2" ref="G22:G32">TEXT(INT((HOUR(F22)*3600+MINUTE(F22)*60+SECOND(F22))/$I$3/60),"0")&amp;"."&amp;TEXT(MOD((HOUR(F22)*3600+MINUTE(F22)*60+SECOND(F22))/$I$3,60),"00")&amp;"/km"</f>
        <v>5.31/km</v>
      </c>
      <c r="H22" s="12">
        <f aca="true" t="shared" si="3" ref="H22:H32">F22-$F$5</f>
        <v>0.00962962962962963</v>
      </c>
      <c r="I22" s="12">
        <f>F22-INDEX($F$5:$F$100,MATCH(D22,$D$5:$D$100,0))</f>
        <v>0</v>
      </c>
    </row>
    <row r="23" spans="1:9" ht="15" customHeight="1">
      <c r="A23" s="19">
        <v>19</v>
      </c>
      <c r="B23" s="48" t="s">
        <v>56</v>
      </c>
      <c r="C23" s="49"/>
      <c r="D23" s="19" t="s">
        <v>57</v>
      </c>
      <c r="E23" s="50" t="s">
        <v>23</v>
      </c>
      <c r="F23" s="20">
        <v>0.03108796296296296</v>
      </c>
      <c r="G23" s="19" t="str">
        <f t="shared" si="2"/>
        <v>5.32/km</v>
      </c>
      <c r="H23" s="20">
        <f t="shared" si="3"/>
        <v>0.009675925925925925</v>
      </c>
      <c r="I23" s="20">
        <f>F23-INDEX($F$5:$F$100,MATCH(D23,$D$5:$D$100,0))</f>
        <v>0</v>
      </c>
    </row>
    <row r="24" spans="1:9" ht="15" customHeight="1">
      <c r="A24" s="11">
        <v>20</v>
      </c>
      <c r="B24" s="45" t="s">
        <v>58</v>
      </c>
      <c r="C24" s="47"/>
      <c r="D24" s="11" t="s">
        <v>46</v>
      </c>
      <c r="E24" s="43" t="s">
        <v>59</v>
      </c>
      <c r="F24" s="12">
        <v>0.032870370370370376</v>
      </c>
      <c r="G24" s="11" t="str">
        <f t="shared" si="2"/>
        <v>5.51/km</v>
      </c>
      <c r="H24" s="12">
        <f t="shared" si="3"/>
        <v>0.011458333333333341</v>
      </c>
      <c r="I24" s="12">
        <f>F24-INDEX($F$5:$F$100,MATCH(D24,$D$5:$D$100,0))</f>
        <v>0.005023148148148155</v>
      </c>
    </row>
    <row r="25" spans="1:9" ht="15" customHeight="1">
      <c r="A25" s="11">
        <v>21</v>
      </c>
      <c r="B25" s="45" t="s">
        <v>60</v>
      </c>
      <c r="C25" s="47"/>
      <c r="D25" s="11" t="s">
        <v>37</v>
      </c>
      <c r="E25" s="43" t="s">
        <v>17</v>
      </c>
      <c r="F25" s="12">
        <v>0.032916666666666664</v>
      </c>
      <c r="G25" s="11" t="str">
        <f t="shared" si="2"/>
        <v>5.51/km</v>
      </c>
      <c r="H25" s="12">
        <f t="shared" si="3"/>
        <v>0.011504629629629629</v>
      </c>
      <c r="I25" s="12">
        <f>F25-INDEX($F$5:$F$100,MATCH(D25,$D$5:$D$100,0))</f>
        <v>0.0066550925925925875</v>
      </c>
    </row>
    <row r="26" spans="1:9" ht="15" customHeight="1">
      <c r="A26" s="11">
        <v>22</v>
      </c>
      <c r="B26" s="45" t="s">
        <v>61</v>
      </c>
      <c r="C26" s="47"/>
      <c r="D26" s="11" t="s">
        <v>35</v>
      </c>
      <c r="E26" s="43" t="s">
        <v>12</v>
      </c>
      <c r="F26" s="12">
        <v>0.03359953703703704</v>
      </c>
      <c r="G26" s="11" t="str">
        <f t="shared" si="2"/>
        <v>5.58/km</v>
      </c>
      <c r="H26" s="12">
        <f t="shared" si="3"/>
        <v>0.012187500000000004</v>
      </c>
      <c r="I26" s="12">
        <f>F26-INDEX($F$5:$F$100,MATCH(D26,$D$5:$D$100,0))</f>
        <v>0.00734953703703704</v>
      </c>
    </row>
    <row r="27" spans="1:9" ht="15" customHeight="1">
      <c r="A27" s="11">
        <v>23</v>
      </c>
      <c r="B27" s="45" t="s">
        <v>62</v>
      </c>
      <c r="C27" s="47"/>
      <c r="D27" s="11" t="s">
        <v>63</v>
      </c>
      <c r="E27" s="43" t="s">
        <v>64</v>
      </c>
      <c r="F27" s="12">
        <v>0.034270833333333334</v>
      </c>
      <c r="G27" s="11" t="str">
        <f t="shared" si="2"/>
        <v>6.06/km</v>
      </c>
      <c r="H27" s="12">
        <f t="shared" si="3"/>
        <v>0.012858796296296299</v>
      </c>
      <c r="I27" s="12">
        <f>F27-INDEX($F$5:$F$100,MATCH(D27,$D$5:$D$100,0))</f>
        <v>0</v>
      </c>
    </row>
    <row r="28" spans="1:9" ht="15" customHeight="1">
      <c r="A28" s="19">
        <v>24</v>
      </c>
      <c r="B28" s="48" t="s">
        <v>65</v>
      </c>
      <c r="C28" s="49"/>
      <c r="D28" s="19" t="s">
        <v>57</v>
      </c>
      <c r="E28" s="50" t="s">
        <v>23</v>
      </c>
      <c r="F28" s="20">
        <v>0.034374999999999996</v>
      </c>
      <c r="G28" s="19" t="str">
        <f t="shared" si="2"/>
        <v>6.07/km</v>
      </c>
      <c r="H28" s="20">
        <f t="shared" si="3"/>
        <v>0.01296296296296296</v>
      </c>
      <c r="I28" s="20">
        <f>F28-INDEX($F$5:$F$100,MATCH(D28,$D$5:$D$100,0))</f>
        <v>0.0032870370370370362</v>
      </c>
    </row>
    <row r="29" spans="1:9" ht="15" customHeight="1">
      <c r="A29" s="11">
        <v>25</v>
      </c>
      <c r="B29" s="45" t="s">
        <v>66</v>
      </c>
      <c r="C29" s="47"/>
      <c r="D29" s="11" t="s">
        <v>67</v>
      </c>
      <c r="E29" s="43" t="s">
        <v>18</v>
      </c>
      <c r="F29" s="12">
        <v>0.03521990740740741</v>
      </c>
      <c r="G29" s="11" t="str">
        <f t="shared" si="2"/>
        <v>6.16/km</v>
      </c>
      <c r="H29" s="12">
        <f t="shared" si="3"/>
        <v>0.013807870370370373</v>
      </c>
      <c r="I29" s="12">
        <f>F29-INDEX($F$5:$F$100,MATCH(D29,$D$5:$D$100,0))</f>
        <v>0</v>
      </c>
    </row>
    <row r="30" spans="1:9" ht="15" customHeight="1">
      <c r="A30" s="11">
        <v>26</v>
      </c>
      <c r="B30" s="45" t="s">
        <v>68</v>
      </c>
      <c r="C30" s="47"/>
      <c r="D30" s="11" t="s">
        <v>37</v>
      </c>
      <c r="E30" s="43" t="s">
        <v>11</v>
      </c>
      <c r="F30" s="12">
        <v>0.035902777777777777</v>
      </c>
      <c r="G30" s="11" t="str">
        <f t="shared" si="2"/>
        <v>6.23/km</v>
      </c>
      <c r="H30" s="12">
        <f t="shared" si="3"/>
        <v>0.014490740740740742</v>
      </c>
      <c r="I30" s="12">
        <f>F30-INDEX($F$5:$F$100,MATCH(D30,$D$5:$D$100,0))</f>
        <v>0.0096412037037037</v>
      </c>
    </row>
    <row r="31" spans="1:9" ht="15" customHeight="1">
      <c r="A31" s="11">
        <v>27</v>
      </c>
      <c r="B31" s="45" t="s">
        <v>69</v>
      </c>
      <c r="C31" s="47"/>
      <c r="D31" s="11" t="s">
        <v>70</v>
      </c>
      <c r="E31" s="43" t="s">
        <v>64</v>
      </c>
      <c r="F31" s="12">
        <v>0.03792824074074074</v>
      </c>
      <c r="G31" s="11" t="str">
        <f t="shared" si="2"/>
        <v>6.45/km</v>
      </c>
      <c r="H31" s="12">
        <f t="shared" si="3"/>
        <v>0.016516203703703707</v>
      </c>
      <c r="I31" s="12">
        <f>F31-INDEX($F$5:$F$100,MATCH(D31,$D$5:$D$100,0))</f>
        <v>0</v>
      </c>
    </row>
    <row r="32" spans="1:9" ht="15" customHeight="1">
      <c r="A32" s="11">
        <v>28</v>
      </c>
      <c r="B32" s="45" t="s">
        <v>71</v>
      </c>
      <c r="C32" s="47"/>
      <c r="D32" s="11" t="s">
        <v>46</v>
      </c>
      <c r="E32" s="43" t="s">
        <v>64</v>
      </c>
      <c r="F32" s="12">
        <v>0.03795138888888889</v>
      </c>
      <c r="G32" s="11" t="str">
        <f t="shared" si="2"/>
        <v>6.45/km</v>
      </c>
      <c r="H32" s="12">
        <f t="shared" si="3"/>
        <v>0.016539351851851854</v>
      </c>
      <c r="I32" s="12">
        <f>F32-INDEX($F$5:$F$100,MATCH(D32,$D$5:$D$100,0))</f>
        <v>0.010104166666666668</v>
      </c>
    </row>
    <row r="33" spans="1:9" ht="15" customHeight="1">
      <c r="A33" s="11">
        <v>29</v>
      </c>
      <c r="B33" s="45" t="s">
        <v>72</v>
      </c>
      <c r="C33" s="47"/>
      <c r="D33" s="11" t="s">
        <v>57</v>
      </c>
      <c r="E33" s="43" t="s">
        <v>73</v>
      </c>
      <c r="F33" s="12">
        <v>0.03881944444444444</v>
      </c>
      <c r="G33" s="11" t="str">
        <f aca="true" t="shared" si="4" ref="G33:G42">TEXT(INT((HOUR(F33)*3600+MINUTE(F33)*60+SECOND(F33))/$I$3/60),"0")&amp;"."&amp;TEXT(MOD((HOUR(F33)*3600+MINUTE(F33)*60+SECOND(F33))/$I$3,60),"00")&amp;"/km"</f>
        <v>6.54/km</v>
      </c>
      <c r="H33" s="12">
        <f aca="true" t="shared" si="5" ref="H33:H42">F33-$F$5</f>
        <v>0.017407407407407406</v>
      </c>
      <c r="I33" s="12">
        <f>F33-INDEX($F$5:$F$100,MATCH(D33,$D$5:$D$100,0))</f>
        <v>0.0077314814814814815</v>
      </c>
    </row>
    <row r="34" spans="1:9" ht="15" customHeight="1">
      <c r="A34" s="11">
        <v>30</v>
      </c>
      <c r="B34" s="45" t="s">
        <v>74</v>
      </c>
      <c r="C34" s="47"/>
      <c r="D34" s="11" t="s">
        <v>63</v>
      </c>
      <c r="E34" s="43" t="s">
        <v>73</v>
      </c>
      <c r="F34" s="12">
        <v>0.03885416666666667</v>
      </c>
      <c r="G34" s="11" t="str">
        <f t="shared" si="4"/>
        <v>6.54/km</v>
      </c>
      <c r="H34" s="12">
        <f t="shared" si="5"/>
        <v>0.017442129629629634</v>
      </c>
      <c r="I34" s="12">
        <f>F34-INDEX($F$5:$F$100,MATCH(D34,$D$5:$D$100,0))</f>
        <v>0.004583333333333335</v>
      </c>
    </row>
    <row r="35" spans="1:9" ht="15" customHeight="1">
      <c r="A35" s="11">
        <v>31</v>
      </c>
      <c r="B35" s="45" t="s">
        <v>75</v>
      </c>
      <c r="C35" s="47"/>
      <c r="D35" s="11" t="s">
        <v>35</v>
      </c>
      <c r="E35" s="43" t="s">
        <v>76</v>
      </c>
      <c r="F35" s="12">
        <v>0.03909722222222222</v>
      </c>
      <c r="G35" s="11" t="str">
        <f t="shared" si="4"/>
        <v>6.57/km</v>
      </c>
      <c r="H35" s="12">
        <f t="shared" si="5"/>
        <v>0.017685185185185186</v>
      </c>
      <c r="I35" s="12">
        <f>F35-INDEX($F$5:$F$100,MATCH(D35,$D$5:$D$100,0))</f>
        <v>0.012847222222222222</v>
      </c>
    </row>
    <row r="36" spans="1:9" ht="15" customHeight="1">
      <c r="A36" s="11">
        <v>32</v>
      </c>
      <c r="B36" s="45" t="s">
        <v>77</v>
      </c>
      <c r="C36" s="47"/>
      <c r="D36" s="11" t="s">
        <v>70</v>
      </c>
      <c r="E36" s="43" t="s">
        <v>76</v>
      </c>
      <c r="F36" s="12">
        <v>0.03912037037037037</v>
      </c>
      <c r="G36" s="11" t="str">
        <f t="shared" si="4"/>
        <v>6.57/km</v>
      </c>
      <c r="H36" s="12">
        <f t="shared" si="5"/>
        <v>0.017708333333333333</v>
      </c>
      <c r="I36" s="12">
        <f>F36-INDEX($F$5:$F$100,MATCH(D36,$D$5:$D$100,0))</f>
        <v>0.0011921296296296263</v>
      </c>
    </row>
    <row r="37" spans="1:9" ht="15" customHeight="1">
      <c r="A37" s="19">
        <v>33</v>
      </c>
      <c r="B37" s="48" t="s">
        <v>78</v>
      </c>
      <c r="C37" s="49"/>
      <c r="D37" s="19" t="s">
        <v>55</v>
      </c>
      <c r="E37" s="50" t="s">
        <v>23</v>
      </c>
      <c r="F37" s="20">
        <v>0.04116898148148148</v>
      </c>
      <c r="G37" s="19" t="str">
        <f t="shared" si="4"/>
        <v>7.19/km</v>
      </c>
      <c r="H37" s="20">
        <f t="shared" si="5"/>
        <v>0.019756944444444445</v>
      </c>
      <c r="I37" s="20">
        <f>F37-INDEX($F$5:$F$100,MATCH(D37,$D$5:$D$100,0))</f>
        <v>0.010127314814814815</v>
      </c>
    </row>
    <row r="38" spans="1:9" ht="15" customHeight="1">
      <c r="A38" s="19">
        <v>34</v>
      </c>
      <c r="B38" s="48" t="s">
        <v>79</v>
      </c>
      <c r="C38" s="49"/>
      <c r="D38" s="19" t="s">
        <v>55</v>
      </c>
      <c r="E38" s="50" t="s">
        <v>23</v>
      </c>
      <c r="F38" s="20">
        <v>0.04116898148148148</v>
      </c>
      <c r="G38" s="19" t="str">
        <f t="shared" si="4"/>
        <v>7.19/km</v>
      </c>
      <c r="H38" s="20">
        <f t="shared" si="5"/>
        <v>0.019756944444444445</v>
      </c>
      <c r="I38" s="20">
        <f>F38-INDEX($F$5:$F$100,MATCH(D38,$D$5:$D$100,0))</f>
        <v>0.010127314814814815</v>
      </c>
    </row>
    <row r="39" spans="1:9" ht="15" customHeight="1">
      <c r="A39" s="19">
        <v>35</v>
      </c>
      <c r="B39" s="48" t="s">
        <v>80</v>
      </c>
      <c r="C39" s="49"/>
      <c r="D39" s="19" t="s">
        <v>35</v>
      </c>
      <c r="E39" s="50" t="s">
        <v>23</v>
      </c>
      <c r="F39" s="20">
        <v>0.04116898148148148</v>
      </c>
      <c r="G39" s="19" t="str">
        <f t="shared" si="4"/>
        <v>7.19/km</v>
      </c>
      <c r="H39" s="20">
        <f t="shared" si="5"/>
        <v>0.019756944444444445</v>
      </c>
      <c r="I39" s="20">
        <f>F39-INDEX($F$5:$F$100,MATCH(D39,$D$5:$D$100,0))</f>
        <v>0.014918981481481481</v>
      </c>
    </row>
    <row r="40" spans="1:9" ht="15" customHeight="1">
      <c r="A40" s="11">
        <v>36</v>
      </c>
      <c r="B40" s="45" t="s">
        <v>81</v>
      </c>
      <c r="C40" s="47"/>
      <c r="D40" s="11" t="s">
        <v>46</v>
      </c>
      <c r="E40" s="43" t="s">
        <v>16</v>
      </c>
      <c r="F40" s="12">
        <v>0.04678240740740741</v>
      </c>
      <c r="G40" s="11" t="str">
        <f t="shared" si="4"/>
        <v>8.19/km</v>
      </c>
      <c r="H40" s="12">
        <f t="shared" si="5"/>
        <v>0.025370370370370376</v>
      </c>
      <c r="I40" s="12">
        <f>F40-INDEX($F$5:$F$100,MATCH(D40,$D$5:$D$100,0))</f>
        <v>0.01893518518518519</v>
      </c>
    </row>
    <row r="41" spans="1:9" ht="15" customHeight="1">
      <c r="A41" s="19">
        <v>37</v>
      </c>
      <c r="B41" s="48" t="s">
        <v>82</v>
      </c>
      <c r="C41" s="49"/>
      <c r="D41" s="19" t="s">
        <v>83</v>
      </c>
      <c r="E41" s="50" t="s">
        <v>23</v>
      </c>
      <c r="F41" s="20">
        <v>0.04715277777777777</v>
      </c>
      <c r="G41" s="19" t="str">
        <f t="shared" si="4"/>
        <v>8.23/km</v>
      </c>
      <c r="H41" s="20">
        <f t="shared" si="5"/>
        <v>0.025740740740740738</v>
      </c>
      <c r="I41" s="20">
        <f>F41-INDEX($F$5:$F$100,MATCH(D41,$D$5:$D$100,0))</f>
        <v>0</v>
      </c>
    </row>
    <row r="42" spans="1:9" ht="15" customHeight="1">
      <c r="A42" s="19">
        <v>38</v>
      </c>
      <c r="B42" s="48" t="s">
        <v>84</v>
      </c>
      <c r="C42" s="49"/>
      <c r="D42" s="19" t="s">
        <v>83</v>
      </c>
      <c r="E42" s="50" t="s">
        <v>23</v>
      </c>
      <c r="F42" s="20">
        <v>0.04716435185185185</v>
      </c>
      <c r="G42" s="19" t="str">
        <f t="shared" si="4"/>
        <v>8.23/km</v>
      </c>
      <c r="H42" s="20">
        <f t="shared" si="5"/>
        <v>0.025752314814814818</v>
      </c>
      <c r="I42" s="20">
        <f>F42-INDEX($F$5:$F$100,MATCH(D42,$D$5:$D$100,0))</f>
        <v>1.157407407408051E-05</v>
      </c>
    </row>
    <row r="43" spans="1:9" ht="15" customHeight="1">
      <c r="A43" s="19">
        <v>39</v>
      </c>
      <c r="B43" s="48" t="s">
        <v>85</v>
      </c>
      <c r="C43" s="49"/>
      <c r="D43" s="19" t="s">
        <v>86</v>
      </c>
      <c r="E43" s="50" t="s">
        <v>23</v>
      </c>
      <c r="F43" s="20">
        <v>0.049317129629629634</v>
      </c>
      <c r="G43" s="19" t="str">
        <f>TEXT(INT((HOUR(F43)*3600+MINUTE(F43)*60+SECOND(F43))/$I$3/60),"0")&amp;"."&amp;TEXT(MOD((HOUR(F43)*3600+MINUTE(F43)*60+SECOND(F43))/$I$3,60),"00")&amp;"/km"</f>
        <v>8.46/km</v>
      </c>
      <c r="H43" s="20">
        <f>F43-$F$5</f>
        <v>0.0279050925925926</v>
      </c>
      <c r="I43" s="20">
        <f>F43-INDEX($F$5:$F$100,MATCH(D43,$D$5:$D$100,0))</f>
        <v>0</v>
      </c>
    </row>
    <row r="44" spans="1:9" ht="15" customHeight="1">
      <c r="A44" s="51">
        <v>40</v>
      </c>
      <c r="B44" s="52" t="s">
        <v>87</v>
      </c>
      <c r="C44" s="53"/>
      <c r="D44" s="51" t="s">
        <v>35</v>
      </c>
      <c r="E44" s="54" t="s">
        <v>23</v>
      </c>
      <c r="F44" s="55">
        <v>0.0493287037037037</v>
      </c>
      <c r="G44" s="51" t="str">
        <f>TEXT(INT((HOUR(F44)*3600+MINUTE(F44)*60+SECOND(F44))/$I$3/60),"0")&amp;"."&amp;TEXT(MOD((HOUR(F44)*3600+MINUTE(F44)*60+SECOND(F44))/$I$3,60),"00")&amp;"/km"</f>
        <v>8.46/km</v>
      </c>
      <c r="H44" s="55">
        <f>F44-$F$5</f>
        <v>0.027916666666666666</v>
      </c>
      <c r="I44" s="55">
        <f>F44-INDEX($F$5:$F$100,MATCH(D44,$D$5:$D$100,0))</f>
        <v>0.023078703703703702</v>
      </c>
    </row>
  </sheetData>
  <sheetProtection/>
  <autoFilter ref="A4:I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19: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Corriamo per l'autismo</v>
      </c>
      <c r="B1" s="32"/>
      <c r="C1" s="33"/>
    </row>
    <row r="2" spans="1:3" ht="24" customHeight="1">
      <c r="A2" s="34" t="str">
        <f>Individuale!A2</f>
        <v>4ª edizione</v>
      </c>
      <c r="B2" s="34"/>
      <c r="C2" s="34"/>
    </row>
    <row r="3" spans="1:3" ht="24" customHeight="1">
      <c r="A3" s="35" t="str">
        <f>Individuale!A3</f>
        <v>Roma (RM) Italia - Domenica 04/12/2016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1">
        <v>1</v>
      </c>
      <c r="B5" s="22" t="s">
        <v>23</v>
      </c>
      <c r="C5" s="56">
        <v>10</v>
      </c>
    </row>
    <row r="6" spans="1:3" ht="15" customHeight="1">
      <c r="A6" s="38">
        <v>2</v>
      </c>
      <c r="B6" s="39" t="s">
        <v>64</v>
      </c>
      <c r="C6" s="40">
        <v>3</v>
      </c>
    </row>
    <row r="7" spans="1:3" ht="15" customHeight="1">
      <c r="A7" s="38">
        <v>3</v>
      </c>
      <c r="B7" s="39" t="s">
        <v>15</v>
      </c>
      <c r="C7" s="40">
        <v>3</v>
      </c>
    </row>
    <row r="8" spans="1:3" ht="15" customHeight="1">
      <c r="A8" s="38">
        <v>4</v>
      </c>
      <c r="B8" s="39" t="s">
        <v>73</v>
      </c>
      <c r="C8" s="40">
        <v>2</v>
      </c>
    </row>
    <row r="9" spans="1:3" ht="15" customHeight="1">
      <c r="A9" s="38">
        <v>5</v>
      </c>
      <c r="B9" s="39" t="s">
        <v>76</v>
      </c>
      <c r="C9" s="40">
        <v>2</v>
      </c>
    </row>
    <row r="10" spans="1:3" ht="15" customHeight="1">
      <c r="A10" s="38">
        <v>6</v>
      </c>
      <c r="B10" s="39" t="s">
        <v>26</v>
      </c>
      <c r="C10" s="40">
        <v>2</v>
      </c>
    </row>
    <row r="11" spans="1:3" ht="15" customHeight="1">
      <c r="A11" s="38">
        <v>7</v>
      </c>
      <c r="B11" s="39" t="s">
        <v>18</v>
      </c>
      <c r="C11" s="40">
        <v>2</v>
      </c>
    </row>
    <row r="12" spans="1:3" ht="15" customHeight="1">
      <c r="A12" s="38">
        <v>8</v>
      </c>
      <c r="B12" s="39" t="s">
        <v>59</v>
      </c>
      <c r="C12" s="40">
        <v>1</v>
      </c>
    </row>
    <row r="13" spans="1:3" ht="15" customHeight="1">
      <c r="A13" s="38">
        <v>9</v>
      </c>
      <c r="B13" s="39" t="s">
        <v>32</v>
      </c>
      <c r="C13" s="40">
        <v>1</v>
      </c>
    </row>
    <row r="14" spans="1:3" ht="15" customHeight="1">
      <c r="A14" s="38">
        <v>10</v>
      </c>
      <c r="B14" s="39" t="s">
        <v>48</v>
      </c>
      <c r="C14" s="40">
        <v>1</v>
      </c>
    </row>
    <row r="15" spans="1:3" ht="15" customHeight="1">
      <c r="A15" s="38">
        <v>11</v>
      </c>
      <c r="B15" s="39" t="s">
        <v>21</v>
      </c>
      <c r="C15" s="40">
        <v>1</v>
      </c>
    </row>
    <row r="16" spans="1:3" ht="15" customHeight="1">
      <c r="A16" s="38">
        <v>12</v>
      </c>
      <c r="B16" s="39" t="s">
        <v>52</v>
      </c>
      <c r="C16" s="40">
        <v>1</v>
      </c>
    </row>
    <row r="17" spans="1:3" ht="15" customHeight="1">
      <c r="A17" s="38">
        <v>13</v>
      </c>
      <c r="B17" s="39" t="s">
        <v>41</v>
      </c>
      <c r="C17" s="40">
        <v>1</v>
      </c>
    </row>
    <row r="18" spans="1:3" ht="15" customHeight="1">
      <c r="A18" s="38">
        <v>14</v>
      </c>
      <c r="B18" s="39" t="s">
        <v>39</v>
      </c>
      <c r="C18" s="40">
        <v>1</v>
      </c>
    </row>
    <row r="19" spans="1:3" ht="15" customHeight="1">
      <c r="A19" s="38">
        <v>15</v>
      </c>
      <c r="B19" s="39" t="s">
        <v>17</v>
      </c>
      <c r="C19" s="40">
        <v>1</v>
      </c>
    </row>
    <row r="20" spans="1:3" ht="15" customHeight="1">
      <c r="A20" s="38">
        <v>16</v>
      </c>
      <c r="B20" s="39" t="s">
        <v>20</v>
      </c>
      <c r="C20" s="40">
        <v>1</v>
      </c>
    </row>
    <row r="21" spans="1:3" ht="15" customHeight="1">
      <c r="A21" s="38">
        <v>17</v>
      </c>
      <c r="B21" s="39" t="s">
        <v>11</v>
      </c>
      <c r="C21" s="40">
        <v>1</v>
      </c>
    </row>
    <row r="22" spans="1:3" ht="15" customHeight="1">
      <c r="A22" s="38">
        <v>18</v>
      </c>
      <c r="B22" s="39" t="s">
        <v>14</v>
      </c>
      <c r="C22" s="40">
        <v>1</v>
      </c>
    </row>
    <row r="23" spans="1:3" ht="15" customHeight="1">
      <c r="A23" s="38">
        <v>19</v>
      </c>
      <c r="B23" s="39" t="s">
        <v>16</v>
      </c>
      <c r="C23" s="40">
        <v>1</v>
      </c>
    </row>
    <row r="24" spans="1:3" ht="15" customHeight="1">
      <c r="A24" s="38">
        <v>20</v>
      </c>
      <c r="B24" s="39" t="s">
        <v>12</v>
      </c>
      <c r="C24" s="40">
        <v>1</v>
      </c>
    </row>
    <row r="25" spans="1:3" ht="15" customHeight="1">
      <c r="A25" s="38">
        <v>21</v>
      </c>
      <c r="B25" s="39" t="s">
        <v>30</v>
      </c>
      <c r="C25" s="40">
        <v>1</v>
      </c>
    </row>
    <row r="26" spans="1:3" ht="15" customHeight="1">
      <c r="A26" s="38">
        <v>22</v>
      </c>
      <c r="B26" s="39" t="s">
        <v>19</v>
      </c>
      <c r="C26" s="40">
        <v>1</v>
      </c>
    </row>
    <row r="27" spans="1:3" ht="15" customHeight="1">
      <c r="A27" s="17">
        <v>23</v>
      </c>
      <c r="B27" s="18" t="s">
        <v>22</v>
      </c>
      <c r="C27" s="41">
        <v>1</v>
      </c>
    </row>
    <row r="28" ht="12.75">
      <c r="C28" s="2">
        <f>SUM(C5:C27)</f>
        <v>40</v>
      </c>
    </row>
  </sheetData>
  <sheetProtection/>
  <autoFilter ref="A4:C4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2016-12-06T13:56:19Z</dcterms:modified>
  <cp:category/>
  <cp:version/>
  <cp:contentType/>
  <cp:contentStatus/>
</cp:coreProperties>
</file>