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<sst xmlns="http://schemas.openxmlformats.org/spreadsheetml/2006/main" count="431" uniqueCount="215">
  <si>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</si>
  <si>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</si>
  <si>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</si>
  <si>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</si>
  <si>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</si>
  <si>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</si>
  <si>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</si>
  <si>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</si>
  <si>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</si>
  <si>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</si>
  <si>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</si>
  <si>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ALESSANDRO</t>
  </si>
  <si>
    <t>PAOLO</t>
  </si>
  <si>
    <t>ANDREA</t>
  </si>
  <si>
    <t>MASSIMO</t>
  </si>
  <si>
    <t>ANTONIO</t>
  </si>
  <si>
    <t>GIANCARLO</t>
  </si>
  <si>
    <t>DAVIDE</t>
  </si>
  <si>
    <t>FEDERICO</t>
  </si>
  <si>
    <t>MAURO</t>
  </si>
  <si>
    <t>GIANLUCA</t>
  </si>
  <si>
    <t>FABRIZIO</t>
  </si>
  <si>
    <t>GIOVANNI</t>
  </si>
  <si>
    <t>SONIA</t>
  </si>
  <si>
    <t>ALESSANDRA</t>
  </si>
  <si>
    <t>MICHELE</t>
  </si>
  <si>
    <t>PATRIZIO</t>
  </si>
  <si>
    <t>ROCCO</t>
  </si>
  <si>
    <t>COZZOLINO</t>
  </si>
  <si>
    <t>FELICE</t>
  </si>
  <si>
    <t>BIANCHI</t>
  </si>
  <si>
    <t>DI LUCA</t>
  </si>
  <si>
    <t>MONTICELLI</t>
  </si>
  <si>
    <t>INDIVIDUALE</t>
  </si>
  <si>
    <t>SANTA MARINELLA ATHLETIC CLUB</t>
  </si>
  <si>
    <t>CLAUDIO</t>
  </si>
  <si>
    <t>SIMONE</t>
  </si>
  <si>
    <t>EMILIANO</t>
  </si>
  <si>
    <t>GIUSEPPE</t>
  </si>
  <si>
    <t>MARCO</t>
  </si>
  <si>
    <t>AUGUSTO</t>
  </si>
  <si>
    <t>CARLO</t>
  </si>
  <si>
    <t>ROBERTO</t>
  </si>
  <si>
    <t>LUCA</t>
  </si>
  <si>
    <t>UISP VITERBO</t>
  </si>
  <si>
    <t>PIETRO</t>
  </si>
  <si>
    <t>SANDRO</t>
  </si>
  <si>
    <t>VALERIO</t>
  </si>
  <si>
    <t>S.S. LAZIO ATLETICA</t>
  </si>
  <si>
    <t>FABIO</t>
  </si>
  <si>
    <t>ROBERTA</t>
  </si>
  <si>
    <t>MASSIMILIANO</t>
  </si>
  <si>
    <t>LUCIANO</t>
  </si>
  <si>
    <t>MARINO</t>
  </si>
  <si>
    <t>ANGELO</t>
  </si>
  <si>
    <t>ALESSIO</t>
  </si>
  <si>
    <t>NATALI</t>
  </si>
  <si>
    <t>ANTONELLA</t>
  </si>
  <si>
    <t>MARIO</t>
  </si>
  <si>
    <t>ALBERTO</t>
  </si>
  <si>
    <t>DANIELA</t>
  </si>
  <si>
    <t>TASSAROTTI</t>
  </si>
  <si>
    <t>A</t>
  </si>
  <si>
    <t>CATULLO</t>
  </si>
  <si>
    <t>C</t>
  </si>
  <si>
    <t>G.P.MONTI DELLA TOLFA L'AIRONE</t>
  </si>
  <si>
    <t>MARCONI</t>
  </si>
  <si>
    <t>B</t>
  </si>
  <si>
    <t>BOLSENA FORUM SPORT</t>
  </si>
  <si>
    <t>GALEANI</t>
  </si>
  <si>
    <t>TIRRENO ATLETICA</t>
  </si>
  <si>
    <t>ROSI</t>
  </si>
  <si>
    <t>POLISPORTIVA CIOCIARIA A. FAVA</t>
  </si>
  <si>
    <t>COGNATA</t>
  </si>
  <si>
    <t>D</t>
  </si>
  <si>
    <t>ASD LIBERTY ATLETIC</t>
  </si>
  <si>
    <t>TOFI</t>
  </si>
  <si>
    <t>DANILO</t>
  </si>
  <si>
    <t>E</t>
  </si>
  <si>
    <t>PANUNZI</t>
  </si>
  <si>
    <t>FLORIANO</t>
  </si>
  <si>
    <t>GUIDA</t>
  </si>
  <si>
    <t>ROSSETTI</t>
  </si>
  <si>
    <t>F</t>
  </si>
  <si>
    <t>OLIMPIA 2004</t>
  </si>
  <si>
    <t>SARTORELLI</t>
  </si>
  <si>
    <t>ATTILIO</t>
  </si>
  <si>
    <t>COCUZZA</t>
  </si>
  <si>
    <t>GAETANO</t>
  </si>
  <si>
    <t>CICCHETTI</t>
  </si>
  <si>
    <t>RENATO</t>
  </si>
  <si>
    <t>GIOVANNI SCAVO 2000 ATL.</t>
  </si>
  <si>
    <t>STURNIOLO</t>
  </si>
  <si>
    <t>DEMARTIS</t>
  </si>
  <si>
    <t>MARTELLI</t>
  </si>
  <si>
    <t>ATL. DI MARCO SPORT</t>
  </si>
  <si>
    <t>PORCHIANELLO</t>
  </si>
  <si>
    <t>BALLARINI</t>
  </si>
  <si>
    <t>TRINETTI</t>
  </si>
  <si>
    <t>SABBATINI</t>
  </si>
  <si>
    <t>G</t>
  </si>
  <si>
    <t>ATL. LA SBARRA</t>
  </si>
  <si>
    <t>PIERDOMENICO</t>
  </si>
  <si>
    <t>ANGUILLARA SABAZIA RUNNING</t>
  </si>
  <si>
    <t>FURLAN</t>
  </si>
  <si>
    <t>SAVINO</t>
  </si>
  <si>
    <t>MORICONI</t>
  </si>
  <si>
    <t>GIULIANO</t>
  </si>
  <si>
    <t>LAMASTRA</t>
  </si>
  <si>
    <t>GEMELLI</t>
  </si>
  <si>
    <t>DANIELE</t>
  </si>
  <si>
    <t>NASSO</t>
  </si>
  <si>
    <t>SILVIA</t>
  </si>
  <si>
    <t>M</t>
  </si>
  <si>
    <t>SCOTTI</t>
  </si>
  <si>
    <t>IVANO</t>
  </si>
  <si>
    <t>PERNICI</t>
  </si>
  <si>
    <t>ASD BABEL</t>
  </si>
  <si>
    <t>DOGANIERO</t>
  </si>
  <si>
    <t>MORREALE</t>
  </si>
  <si>
    <t>ATLETICA FIANO ROMANO</t>
  </si>
  <si>
    <t>TISELLI</t>
  </si>
  <si>
    <t>PAOLA</t>
  </si>
  <si>
    <t>N</t>
  </si>
  <si>
    <t>MICHESI</t>
  </si>
  <si>
    <t>WALTER</t>
  </si>
  <si>
    <t>H</t>
  </si>
  <si>
    <t>DI MARCO</t>
  </si>
  <si>
    <t>VITALI</t>
  </si>
  <si>
    <t>ABBATE</t>
  </si>
  <si>
    <t>SALVATORE PANFILO</t>
  </si>
  <si>
    <t>PERSICHETTI</t>
  </si>
  <si>
    <t>GIAN PIERO</t>
  </si>
  <si>
    <t>ATL. CERVETERI RUNNERS</t>
  </si>
  <si>
    <t>TESTA</t>
  </si>
  <si>
    <t>ENRICO</t>
  </si>
  <si>
    <t>CORRAO</t>
  </si>
  <si>
    <t>VITTORE</t>
  </si>
  <si>
    <t>PIRAS</t>
  </si>
  <si>
    <t>ANTONELLO MASSIMILIANO</t>
  </si>
  <si>
    <t>LIRONCURTI</t>
  </si>
  <si>
    <t>O</t>
  </si>
  <si>
    <t>POL. LIBERATLETICA</t>
  </si>
  <si>
    <t>MAIETTO</t>
  </si>
  <si>
    <t>POLISPORTIVA MONTALTO</t>
  </si>
  <si>
    <t>MONALDI</t>
  </si>
  <si>
    <t>LUTTAZI</t>
  </si>
  <si>
    <t>BASTIANELLI</t>
  </si>
  <si>
    <t>FERRO</t>
  </si>
  <si>
    <t>CILIBERTI</t>
  </si>
  <si>
    <t>DARIO</t>
  </si>
  <si>
    <t>NAPPI</t>
  </si>
  <si>
    <t>UMBERTO</t>
  </si>
  <si>
    <t>TIBURZI</t>
  </si>
  <si>
    <t>SEVERINO</t>
  </si>
  <si>
    <t>ARDUINI</t>
  </si>
  <si>
    <t>AIELLO</t>
  </si>
  <si>
    <t>FERRUGIA</t>
  </si>
  <si>
    <t>SCAPPATURA</t>
  </si>
  <si>
    <t>LETTERIO</t>
  </si>
  <si>
    <t>FELTRIN</t>
  </si>
  <si>
    <t>REGNANI</t>
  </si>
  <si>
    <t>MIRKO</t>
  </si>
  <si>
    <t>ROCCHI</t>
  </si>
  <si>
    <t>ARRICHIELLO</t>
  </si>
  <si>
    <t>ROSADI</t>
  </si>
  <si>
    <t>BRISCIANI</t>
  </si>
  <si>
    <t>VIRGILI</t>
  </si>
  <si>
    <t>LAMBERTO</t>
  </si>
  <si>
    <t>MILLEPIEDI LADISPOLI A.S.D.</t>
  </si>
  <si>
    <t>DIONISI</t>
  </si>
  <si>
    <t>GABRIELE</t>
  </si>
  <si>
    <t>NANNI</t>
  </si>
  <si>
    <t>FUORI SOGLIA</t>
  </si>
  <si>
    <t>CECCARELLI</t>
  </si>
  <si>
    <t>MARIA CIRA</t>
  </si>
  <si>
    <t>BERTOLO</t>
  </si>
  <si>
    <t>DAVID</t>
  </si>
  <si>
    <t>ALQUATI</t>
  </si>
  <si>
    <t>ATL. 90 TARQUINIA</t>
  </si>
  <si>
    <t>ACCICA</t>
  </si>
  <si>
    <t>RAZZI</t>
  </si>
  <si>
    <t>GIULIA</t>
  </si>
  <si>
    <t>COLAIACOMO</t>
  </si>
  <si>
    <t>PASSERINI</t>
  </si>
  <si>
    <t>PASQUALINO</t>
  </si>
  <si>
    <t>FRACASSA</t>
  </si>
  <si>
    <t>GUERNACCINI</t>
  </si>
  <si>
    <t>MASSI</t>
  </si>
  <si>
    <t>RITA</t>
  </si>
  <si>
    <t>MESSALE</t>
  </si>
  <si>
    <t>GIORGIO</t>
  </si>
  <si>
    <t>GARI</t>
  </si>
  <si>
    <t>FEDELE</t>
  </si>
  <si>
    <t>G.S. BANCARI ROMANI</t>
  </si>
  <si>
    <t>CUPPONE</t>
  </si>
  <si>
    <t>L</t>
  </si>
  <si>
    <t>ORRU'</t>
  </si>
  <si>
    <t>SIMONA</t>
  </si>
  <si>
    <t>CACCIAPUOTI</t>
  </si>
  <si>
    <t>FIAONI</t>
  </si>
  <si>
    <t>DEBORA</t>
  </si>
  <si>
    <t>MOBILI</t>
  </si>
  <si>
    <t>CACCIOLA</t>
  </si>
  <si>
    <t>DONTI</t>
  </si>
  <si>
    <t>CINZIA</t>
  </si>
  <si>
    <t>P</t>
  </si>
  <si>
    <t>TORTORA</t>
  </si>
  <si>
    <t>VINCENZO</t>
  </si>
  <si>
    <t>CARDUCCI</t>
  </si>
  <si>
    <t>MORICI</t>
  </si>
  <si>
    <t>NATASCIA</t>
  </si>
  <si>
    <t>Liberty Run Christmas</t>
  </si>
  <si>
    <t>6ª edizione</t>
  </si>
  <si>
    <t>Civitavecchia (RM) Italia - Domenica 18/12/2016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</si>
</sst>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3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0" t="s">
        <v>212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213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214</v>
      </c>
      <c r="B3" s="37"/>
      <c r="C3" s="37"/>
      <c r="D3" s="37"/>
      <c r="E3" s="37"/>
      <c r="F3" s="37"/>
      <c r="G3" s="3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22" t="s">
        <v>61</v>
      </c>
      <c r="C5" s="22" t="s">
        <v>43</v>
      </c>
      <c r="D5" s="21" t="s">
        <v>62</v>
      </c>
      <c r="E5" s="22" t="s">
        <v>34</v>
      </c>
      <c r="F5" s="23">
        <v>0.022060185185185183</v>
      </c>
      <c r="G5" s="21" t="str">
        <f>TEXT(INT((HOUR(F5)*3600+MINUTE(F5)*60+SECOND(F5))/$I$3/60),"0")&amp;"."&amp;TEXT(MOD((HOUR(F5)*3600+MINUTE(F5)*60+SECOND(F5))/$I$3,60),"00")&amp;"/km"</f>
        <v>3.11/km</v>
      </c>
      <c r="H5" s="23">
        <f>F5-$F$5</f>
        <v>0</v>
      </c>
      <c r="I5" s="23">
        <f>F5-INDEX($F$5:$F$126,MATCH(D5,$D$5:$D$126,0))</f>
        <v>0</v>
      </c>
    </row>
    <row r="6" spans="1:9" s="10" customFormat="1" ht="15" customHeight="1">
      <c r="A6" s="11">
        <v>2</v>
      </c>
      <c r="B6" s="24" t="s">
        <v>63</v>
      </c>
      <c r="C6" s="24" t="s">
        <v>37</v>
      </c>
      <c r="D6" s="11" t="s">
        <v>64</v>
      </c>
      <c r="E6" s="24" t="s">
        <v>65</v>
      </c>
      <c r="F6" s="12">
        <v>0.022283090277777775</v>
      </c>
      <c r="G6" s="11" t="str">
        <f aca="true" t="shared" si="0" ref="G6:G21">TEXT(INT((HOUR(F6)*3600+MINUTE(F6)*60+SECOND(F6))/$I$3/60),"0")&amp;"."&amp;TEXT(MOD((HOUR(F6)*3600+MINUTE(F6)*60+SECOND(F6))/$I$3,60),"00")&amp;"/km"</f>
        <v>3.13/km</v>
      </c>
      <c r="H6" s="12">
        <f aca="true" t="shared" si="1" ref="H6:H21">F6-$F$5</f>
        <v>0.00022290509259259225</v>
      </c>
      <c r="I6" s="12">
        <f>F6-INDEX($F$5:$F$126,MATCH(D6,$D$5:$D$126,0))</f>
        <v>0</v>
      </c>
    </row>
    <row r="7" spans="1:9" s="10" customFormat="1" ht="15" customHeight="1">
      <c r="A7" s="11">
        <v>3</v>
      </c>
      <c r="B7" s="24" t="s">
        <v>66</v>
      </c>
      <c r="C7" s="24" t="s">
        <v>36</v>
      </c>
      <c r="D7" s="11" t="s">
        <v>67</v>
      </c>
      <c r="E7" s="24" t="s">
        <v>68</v>
      </c>
      <c r="F7" s="12">
        <v>0.02399625</v>
      </c>
      <c r="G7" s="11" t="str">
        <f t="shared" si="0"/>
        <v>3.27/km</v>
      </c>
      <c r="H7" s="12">
        <f t="shared" si="1"/>
        <v>0.0019360648148148175</v>
      </c>
      <c r="I7" s="12">
        <f>F7-INDEX($F$5:$F$126,MATCH(D7,$D$5:$D$126,0))</f>
        <v>0</v>
      </c>
    </row>
    <row r="8" spans="1:9" s="10" customFormat="1" ht="15" customHeight="1">
      <c r="A8" s="11">
        <v>4</v>
      </c>
      <c r="B8" s="24" t="s">
        <v>69</v>
      </c>
      <c r="C8" s="24" t="s">
        <v>17</v>
      </c>
      <c r="D8" s="11" t="s">
        <v>62</v>
      </c>
      <c r="E8" s="24" t="s">
        <v>70</v>
      </c>
      <c r="F8" s="12">
        <v>0.024002129629629627</v>
      </c>
      <c r="G8" s="11" t="str">
        <f t="shared" si="0"/>
        <v>3.27/km</v>
      </c>
      <c r="H8" s="12">
        <f t="shared" si="1"/>
        <v>0.001941944444444444</v>
      </c>
      <c r="I8" s="12">
        <f>F8-INDEX($F$5:$F$126,MATCH(D8,$D$5:$D$126,0))</f>
        <v>0.001941944444444444</v>
      </c>
    </row>
    <row r="9" spans="1:9" s="10" customFormat="1" ht="15" customHeight="1">
      <c r="A9" s="11">
        <v>5</v>
      </c>
      <c r="B9" s="24" t="s">
        <v>71</v>
      </c>
      <c r="C9" s="24" t="s">
        <v>26</v>
      </c>
      <c r="D9" s="11" t="s">
        <v>62</v>
      </c>
      <c r="E9" s="24" t="s">
        <v>72</v>
      </c>
      <c r="F9" s="12">
        <v>0.024325995370370366</v>
      </c>
      <c r="G9" s="11" t="str">
        <f t="shared" si="0"/>
        <v>3.30/km</v>
      </c>
      <c r="H9" s="12">
        <f t="shared" si="1"/>
        <v>0.002265810185185183</v>
      </c>
      <c r="I9" s="12">
        <f>F9-INDEX($F$5:$F$126,MATCH(D9,$D$5:$D$126,0))</f>
        <v>0.002265810185185183</v>
      </c>
    </row>
    <row r="10" spans="1:9" s="10" customFormat="1" ht="15" customHeight="1">
      <c r="A10" s="11">
        <v>6</v>
      </c>
      <c r="B10" s="24" t="s">
        <v>73</v>
      </c>
      <c r="C10" s="24" t="s">
        <v>38</v>
      </c>
      <c r="D10" s="11" t="s">
        <v>74</v>
      </c>
      <c r="E10" s="24" t="s">
        <v>75</v>
      </c>
      <c r="F10" s="12">
        <v>0.024479386574074075</v>
      </c>
      <c r="G10" s="11" t="str">
        <f t="shared" si="0"/>
        <v>3.32/km</v>
      </c>
      <c r="H10" s="12">
        <f t="shared" si="1"/>
        <v>0.0024192013888888926</v>
      </c>
      <c r="I10" s="12">
        <f>F10-INDEX($F$5:$F$126,MATCH(D10,$D$5:$D$126,0))</f>
        <v>0</v>
      </c>
    </row>
    <row r="11" spans="1:9" s="10" customFormat="1" ht="15" customHeight="1">
      <c r="A11" s="11">
        <v>7</v>
      </c>
      <c r="B11" s="24" t="s">
        <v>76</v>
      </c>
      <c r="C11" s="24" t="s">
        <v>29</v>
      </c>
      <c r="D11" s="11" t="s">
        <v>74</v>
      </c>
      <c r="E11" s="24" t="s">
        <v>70</v>
      </c>
      <c r="F11" s="12">
        <v>0.024684814814814812</v>
      </c>
      <c r="G11" s="11" t="str">
        <f t="shared" si="0"/>
        <v>3.33/km</v>
      </c>
      <c r="H11" s="12">
        <f t="shared" si="1"/>
        <v>0.0026246296296296295</v>
      </c>
      <c r="I11" s="12">
        <f>F11-INDEX($F$5:$F$126,MATCH(D11,$D$5:$D$126,0))</f>
        <v>0.00020542824074073693</v>
      </c>
    </row>
    <row r="12" spans="1:9" s="10" customFormat="1" ht="15" customHeight="1">
      <c r="A12" s="11">
        <v>8</v>
      </c>
      <c r="B12" s="24" t="s">
        <v>30</v>
      </c>
      <c r="C12" s="24" t="s">
        <v>77</v>
      </c>
      <c r="D12" s="11" t="s">
        <v>78</v>
      </c>
      <c r="E12" s="24" t="s">
        <v>48</v>
      </c>
      <c r="F12" s="12">
        <v>0.024745578703703707</v>
      </c>
      <c r="G12" s="11" t="str">
        <f t="shared" si="0"/>
        <v>3.34/km</v>
      </c>
      <c r="H12" s="12">
        <f t="shared" si="1"/>
        <v>0.0026853935185185245</v>
      </c>
      <c r="I12" s="12">
        <f>F12-INDEX($F$5:$F$126,MATCH(D12,$D$5:$D$126,0))</f>
        <v>0</v>
      </c>
    </row>
    <row r="13" spans="1:9" s="10" customFormat="1" ht="15" customHeight="1">
      <c r="A13" s="11">
        <v>9</v>
      </c>
      <c r="B13" s="24" t="s">
        <v>79</v>
      </c>
      <c r="C13" s="24" t="s">
        <v>80</v>
      </c>
      <c r="D13" s="11" t="s">
        <v>74</v>
      </c>
      <c r="E13" s="24" t="s">
        <v>65</v>
      </c>
      <c r="F13" s="12">
        <v>0.025046527777777775</v>
      </c>
      <c r="G13" s="11" t="str">
        <f t="shared" si="0"/>
        <v>3.36/km</v>
      </c>
      <c r="H13" s="12">
        <f t="shared" si="1"/>
        <v>0.0029863425925925925</v>
      </c>
      <c r="I13" s="12">
        <f>F13-INDEX($F$5:$F$126,MATCH(D13,$D$5:$D$126,0))</f>
        <v>0.0005671412037036999</v>
      </c>
    </row>
    <row r="14" spans="1:9" s="10" customFormat="1" ht="15" customHeight="1">
      <c r="A14" s="11">
        <v>10</v>
      </c>
      <c r="B14" s="24" t="s">
        <v>81</v>
      </c>
      <c r="C14" s="24" t="s">
        <v>47</v>
      </c>
      <c r="D14" s="11" t="s">
        <v>67</v>
      </c>
      <c r="E14" s="24" t="s">
        <v>70</v>
      </c>
      <c r="F14" s="12">
        <v>0.025269328703703704</v>
      </c>
      <c r="G14" s="11" t="str">
        <f t="shared" si="0"/>
        <v>3.38/km</v>
      </c>
      <c r="H14" s="12">
        <f t="shared" si="1"/>
        <v>0.003209143518518521</v>
      </c>
      <c r="I14" s="12">
        <f>F14-INDEX($F$5:$F$126,MATCH(D14,$D$5:$D$126,0))</f>
        <v>0.0012730787037037034</v>
      </c>
    </row>
    <row r="15" spans="1:9" s="10" customFormat="1" ht="15" customHeight="1">
      <c r="A15" s="11">
        <v>11</v>
      </c>
      <c r="B15" s="24" t="s">
        <v>82</v>
      </c>
      <c r="C15" s="24" t="s">
        <v>16</v>
      </c>
      <c r="D15" s="11" t="s">
        <v>83</v>
      </c>
      <c r="E15" s="24" t="s">
        <v>84</v>
      </c>
      <c r="F15" s="12">
        <v>0.02565708333333333</v>
      </c>
      <c r="G15" s="11" t="str">
        <f t="shared" si="0"/>
        <v>3.42/km</v>
      </c>
      <c r="H15" s="12">
        <f t="shared" si="1"/>
        <v>0.0035968981481481477</v>
      </c>
      <c r="I15" s="12">
        <f>F15-INDEX($F$5:$F$126,MATCH(D15,$D$5:$D$126,0))</f>
        <v>0</v>
      </c>
    </row>
    <row r="16" spans="1:9" s="10" customFormat="1" ht="15" customHeight="1">
      <c r="A16" s="11">
        <v>12</v>
      </c>
      <c r="B16" s="24" t="s">
        <v>85</v>
      </c>
      <c r="C16" s="24" t="s">
        <v>86</v>
      </c>
      <c r="D16" s="11" t="s">
        <v>78</v>
      </c>
      <c r="E16" s="24" t="s">
        <v>70</v>
      </c>
      <c r="F16" s="12">
        <v>0.025657199074074075</v>
      </c>
      <c r="G16" s="11" t="str">
        <f t="shared" si="0"/>
        <v>3.42/km</v>
      </c>
      <c r="H16" s="12">
        <f t="shared" si="1"/>
        <v>0.0035970138888888926</v>
      </c>
      <c r="I16" s="12">
        <f>F16-INDEX($F$5:$F$126,MATCH(D16,$D$5:$D$126,0))</f>
        <v>0.0009116203703703682</v>
      </c>
    </row>
    <row r="17" spans="1:9" s="10" customFormat="1" ht="15" customHeight="1">
      <c r="A17" s="11">
        <v>13</v>
      </c>
      <c r="B17" s="24" t="s">
        <v>87</v>
      </c>
      <c r="C17" s="24" t="s">
        <v>88</v>
      </c>
      <c r="D17" s="11" t="s">
        <v>64</v>
      </c>
      <c r="E17" s="24" t="s">
        <v>75</v>
      </c>
      <c r="F17" s="12">
        <v>0.025680219907407407</v>
      </c>
      <c r="G17" s="11" t="str">
        <f t="shared" si="0"/>
        <v>3.42/km</v>
      </c>
      <c r="H17" s="12">
        <f t="shared" si="1"/>
        <v>0.003620034722222224</v>
      </c>
      <c r="I17" s="12">
        <f>F17-INDEX($F$5:$F$126,MATCH(D17,$D$5:$D$126,0))</f>
        <v>0.003397129629629632</v>
      </c>
    </row>
    <row r="18" spans="1:9" s="10" customFormat="1" ht="15" customHeight="1">
      <c r="A18" s="11">
        <v>14</v>
      </c>
      <c r="B18" s="24" t="s">
        <v>89</v>
      </c>
      <c r="C18" s="24" t="s">
        <v>90</v>
      </c>
      <c r="D18" s="11" t="s">
        <v>78</v>
      </c>
      <c r="E18" s="24" t="s">
        <v>91</v>
      </c>
      <c r="F18" s="12">
        <v>0.02575255787037037</v>
      </c>
      <c r="G18" s="11" t="str">
        <f t="shared" si="0"/>
        <v>3.43/km</v>
      </c>
      <c r="H18" s="12">
        <f t="shared" si="1"/>
        <v>0.0036923726851851857</v>
      </c>
      <c r="I18" s="12">
        <f>F18-INDEX($F$5:$F$126,MATCH(D18,$D$5:$D$126,0))</f>
        <v>0.0010069791666666612</v>
      </c>
    </row>
    <row r="19" spans="1:9" s="10" customFormat="1" ht="15" customHeight="1">
      <c r="A19" s="11">
        <v>15</v>
      </c>
      <c r="B19" s="24" t="s">
        <v>92</v>
      </c>
      <c r="C19" s="24" t="s">
        <v>88</v>
      </c>
      <c r="D19" s="11" t="s">
        <v>67</v>
      </c>
      <c r="E19" s="24" t="s">
        <v>75</v>
      </c>
      <c r="F19" s="12">
        <v>0.025885671296296292</v>
      </c>
      <c r="G19" s="11" t="str">
        <f t="shared" si="0"/>
        <v>3.44/km</v>
      </c>
      <c r="H19" s="12">
        <f t="shared" si="1"/>
        <v>0.0038254861111111094</v>
      </c>
      <c r="I19" s="12">
        <f>F19-INDEX($F$5:$F$126,MATCH(D19,$D$5:$D$126,0))</f>
        <v>0.0018894212962962918</v>
      </c>
    </row>
    <row r="20" spans="1:9" s="10" customFormat="1" ht="15" customHeight="1">
      <c r="A20" s="11">
        <v>16</v>
      </c>
      <c r="B20" s="24" t="s">
        <v>93</v>
      </c>
      <c r="C20" s="24" t="s">
        <v>18</v>
      </c>
      <c r="D20" s="11" t="s">
        <v>64</v>
      </c>
      <c r="E20" s="24" t="s">
        <v>65</v>
      </c>
      <c r="F20" s="12">
        <v>0.025946435185185187</v>
      </c>
      <c r="G20" s="11" t="str">
        <f t="shared" si="0"/>
        <v>3.44/km</v>
      </c>
      <c r="H20" s="12">
        <f t="shared" si="1"/>
        <v>0.0038862500000000043</v>
      </c>
      <c r="I20" s="12">
        <f>F20-INDEX($F$5:$F$126,MATCH(D20,$D$5:$D$126,0))</f>
        <v>0.003663344907407412</v>
      </c>
    </row>
    <row r="21" spans="1:9" ht="15" customHeight="1">
      <c r="A21" s="11">
        <v>17</v>
      </c>
      <c r="B21" s="24" t="s">
        <v>94</v>
      </c>
      <c r="C21" s="24" t="s">
        <v>42</v>
      </c>
      <c r="D21" s="11" t="s">
        <v>83</v>
      </c>
      <c r="E21" s="24" t="s">
        <v>95</v>
      </c>
      <c r="F21" s="12">
        <v>0.02598984953703704</v>
      </c>
      <c r="G21" s="11" t="str">
        <f t="shared" si="0"/>
        <v>3.45/km</v>
      </c>
      <c r="H21" s="12">
        <f t="shared" si="1"/>
        <v>0.003929664351851856</v>
      </c>
      <c r="I21" s="12">
        <f>F21-INDEX($F$5:$F$126,MATCH(D21,$D$5:$D$126,0))</f>
        <v>0.0003327662037037084</v>
      </c>
    </row>
    <row r="22" spans="1:9" ht="15" customHeight="1">
      <c r="A22" s="11">
        <v>18</v>
      </c>
      <c r="B22" s="24" t="s">
        <v>96</v>
      </c>
      <c r="C22" s="24" t="s">
        <v>39</v>
      </c>
      <c r="D22" s="11" t="s">
        <v>67</v>
      </c>
      <c r="E22" s="24" t="s">
        <v>34</v>
      </c>
      <c r="F22" s="12">
        <v>0.02622134259259259</v>
      </c>
      <c r="G22" s="11" t="str">
        <f aca="true" t="shared" si="2" ref="G22:G32">TEXT(INT((HOUR(F22)*3600+MINUTE(F22)*60+SECOND(F22))/$I$3/60),"0")&amp;"."&amp;TEXT(MOD((HOUR(F22)*3600+MINUTE(F22)*60+SECOND(F22))/$I$3,60),"00")&amp;"/km"</f>
        <v>3.47/km</v>
      </c>
      <c r="H22" s="12">
        <f aca="true" t="shared" si="3" ref="H22:H32">F22-$F$5</f>
        <v>0.0041611574074074086</v>
      </c>
      <c r="I22" s="12">
        <f>F22-INDEX($F$5:$F$126,MATCH(D22,$D$5:$D$126,0))</f>
        <v>0.002225092592592591</v>
      </c>
    </row>
    <row r="23" spans="1:9" ht="15" customHeight="1">
      <c r="A23" s="11">
        <v>19</v>
      </c>
      <c r="B23" s="24" t="s">
        <v>97</v>
      </c>
      <c r="C23" s="24" t="s">
        <v>13</v>
      </c>
      <c r="D23" s="11" t="s">
        <v>78</v>
      </c>
      <c r="E23" s="24" t="s">
        <v>75</v>
      </c>
      <c r="F23" s="12">
        <v>0.026244479166666668</v>
      </c>
      <c r="G23" s="11" t="str">
        <f t="shared" si="2"/>
        <v>3.47/km</v>
      </c>
      <c r="H23" s="12">
        <f t="shared" si="3"/>
        <v>0.004184293981481485</v>
      </c>
      <c r="I23" s="12">
        <f>F23-INDEX($F$5:$F$126,MATCH(D23,$D$5:$D$126,0))</f>
        <v>0.0014989004629629606</v>
      </c>
    </row>
    <row r="24" spans="1:9" ht="15" customHeight="1">
      <c r="A24" s="11">
        <v>20</v>
      </c>
      <c r="B24" s="24" t="s">
        <v>98</v>
      </c>
      <c r="C24" s="24" t="s">
        <v>11</v>
      </c>
      <c r="D24" s="11" t="s">
        <v>78</v>
      </c>
      <c r="E24" s="24" t="s">
        <v>65</v>
      </c>
      <c r="F24" s="12">
        <v>0.026456238425925926</v>
      </c>
      <c r="G24" s="11" t="str">
        <f t="shared" si="2"/>
        <v>3.49/km</v>
      </c>
      <c r="H24" s="12">
        <f t="shared" si="3"/>
        <v>0.004396053240740744</v>
      </c>
      <c r="I24" s="12">
        <f>F24-INDEX($F$5:$F$126,MATCH(D24,$D$5:$D$126,0))</f>
        <v>0.0017106597222222193</v>
      </c>
    </row>
    <row r="25" spans="1:9" ht="15" customHeight="1">
      <c r="A25" s="11">
        <v>21</v>
      </c>
      <c r="B25" s="24" t="s">
        <v>99</v>
      </c>
      <c r="C25" s="24" t="s">
        <v>49</v>
      </c>
      <c r="D25" s="11" t="s">
        <v>100</v>
      </c>
      <c r="E25" s="24" t="s">
        <v>101</v>
      </c>
      <c r="F25" s="12">
        <v>0.026464398148148147</v>
      </c>
      <c r="G25" s="11" t="str">
        <f t="shared" si="2"/>
        <v>3.49/km</v>
      </c>
      <c r="H25" s="12">
        <f t="shared" si="3"/>
        <v>0.004404212962962964</v>
      </c>
      <c r="I25" s="12">
        <f>F25-INDEX($F$5:$F$126,MATCH(D25,$D$5:$D$126,0))</f>
        <v>0</v>
      </c>
    </row>
    <row r="26" spans="1:9" ht="15" customHeight="1">
      <c r="A26" s="11">
        <v>22</v>
      </c>
      <c r="B26" s="24" t="s">
        <v>102</v>
      </c>
      <c r="C26" s="24" t="s">
        <v>20</v>
      </c>
      <c r="D26" s="11" t="s">
        <v>78</v>
      </c>
      <c r="E26" s="24" t="s">
        <v>103</v>
      </c>
      <c r="F26" s="12">
        <v>0.02657146990740741</v>
      </c>
      <c r="G26" s="11" t="str">
        <f t="shared" si="2"/>
        <v>3.50/km</v>
      </c>
      <c r="H26" s="12">
        <f t="shared" si="3"/>
        <v>0.004511284722222227</v>
      </c>
      <c r="I26" s="12">
        <f>F26-INDEX($F$5:$F$126,MATCH(D26,$D$5:$D$126,0))</f>
        <v>0.0018258912037037028</v>
      </c>
    </row>
    <row r="27" spans="1:9" ht="15" customHeight="1">
      <c r="A27" s="11">
        <v>23</v>
      </c>
      <c r="B27" s="24" t="s">
        <v>104</v>
      </c>
      <c r="C27" s="24" t="s">
        <v>35</v>
      </c>
      <c r="D27" s="11" t="s">
        <v>100</v>
      </c>
      <c r="E27" s="24" t="s">
        <v>65</v>
      </c>
      <c r="F27" s="12">
        <v>0.026600405092592594</v>
      </c>
      <c r="G27" s="11" t="str">
        <f t="shared" si="2"/>
        <v>3.50/km</v>
      </c>
      <c r="H27" s="12">
        <f t="shared" si="3"/>
        <v>0.004540219907407411</v>
      </c>
      <c r="I27" s="12">
        <f>F27-INDEX($F$5:$F$126,MATCH(D27,$D$5:$D$126,0))</f>
        <v>0.00013600694444444728</v>
      </c>
    </row>
    <row r="28" spans="1:9" ht="15" customHeight="1">
      <c r="A28" s="11">
        <v>24</v>
      </c>
      <c r="B28" s="24" t="s">
        <v>105</v>
      </c>
      <c r="C28" s="24" t="s">
        <v>12</v>
      </c>
      <c r="D28" s="11" t="s">
        <v>67</v>
      </c>
      <c r="E28" s="24" t="s">
        <v>34</v>
      </c>
      <c r="F28" s="12">
        <v>0.026640925925925926</v>
      </c>
      <c r="G28" s="11" t="str">
        <f t="shared" si="2"/>
        <v>3.50/km</v>
      </c>
      <c r="H28" s="12">
        <f t="shared" si="3"/>
        <v>0.004580740740740743</v>
      </c>
      <c r="I28" s="12">
        <f>F28-INDEX($F$5:$F$126,MATCH(D28,$D$5:$D$126,0))</f>
        <v>0.0026446759259259253</v>
      </c>
    </row>
    <row r="29" spans="1:9" ht="15" customHeight="1">
      <c r="A29" s="11">
        <v>25</v>
      </c>
      <c r="B29" s="24" t="s">
        <v>106</v>
      </c>
      <c r="C29" s="24" t="s">
        <v>46</v>
      </c>
      <c r="D29" s="11" t="s">
        <v>64</v>
      </c>
      <c r="E29" s="24" t="s">
        <v>65</v>
      </c>
      <c r="F29" s="12">
        <v>0.026672743055555555</v>
      </c>
      <c r="G29" s="11" t="str">
        <f t="shared" si="2"/>
        <v>3.51/km</v>
      </c>
      <c r="H29" s="12">
        <f t="shared" si="3"/>
        <v>0.004612557870370373</v>
      </c>
      <c r="I29" s="12">
        <f>F29-INDEX($F$5:$F$126,MATCH(D29,$D$5:$D$126,0))</f>
        <v>0.0043896527777777805</v>
      </c>
    </row>
    <row r="30" spans="1:9" ht="15" customHeight="1">
      <c r="A30" s="11">
        <v>26</v>
      </c>
      <c r="B30" s="24" t="s">
        <v>56</v>
      </c>
      <c r="C30" s="24" t="s">
        <v>107</v>
      </c>
      <c r="D30" s="11" t="s">
        <v>64</v>
      </c>
      <c r="E30" s="24" t="s">
        <v>34</v>
      </c>
      <c r="F30" s="12">
        <v>0.026843472222222223</v>
      </c>
      <c r="G30" s="11" t="str">
        <f t="shared" si="2"/>
        <v>3.52/km</v>
      </c>
      <c r="H30" s="12">
        <f t="shared" si="3"/>
        <v>0.004783287037037041</v>
      </c>
      <c r="I30" s="12">
        <f>F30-INDEX($F$5:$F$126,MATCH(D30,$D$5:$D$126,0))</f>
        <v>0.0045603819444444485</v>
      </c>
    </row>
    <row r="31" spans="1:9" ht="15" customHeight="1">
      <c r="A31" s="11">
        <v>27</v>
      </c>
      <c r="B31" s="24" t="s">
        <v>108</v>
      </c>
      <c r="C31" s="24" t="s">
        <v>105</v>
      </c>
      <c r="D31" s="11" t="s">
        <v>83</v>
      </c>
      <c r="E31" s="24" t="s">
        <v>65</v>
      </c>
      <c r="F31" s="12">
        <v>0.026875300925925927</v>
      </c>
      <c r="G31" s="11" t="str">
        <f t="shared" si="2"/>
        <v>3.52/km</v>
      </c>
      <c r="H31" s="12">
        <f t="shared" si="3"/>
        <v>0.004815115740740745</v>
      </c>
      <c r="I31" s="12">
        <f>F31-INDEX($F$5:$F$126,MATCH(D31,$D$5:$D$126,0))</f>
        <v>0.0012182175925925971</v>
      </c>
    </row>
    <row r="32" spans="1:9" ht="15" customHeight="1">
      <c r="A32" s="11">
        <v>28</v>
      </c>
      <c r="B32" s="24" t="s">
        <v>109</v>
      </c>
      <c r="C32" s="24" t="s">
        <v>110</v>
      </c>
      <c r="D32" s="11" t="s">
        <v>74</v>
      </c>
      <c r="E32" s="24" t="s">
        <v>34</v>
      </c>
      <c r="F32" s="12">
        <v>0.026954560185185186</v>
      </c>
      <c r="G32" s="11" t="str">
        <f t="shared" si="2"/>
        <v>3.53/km</v>
      </c>
      <c r="H32" s="12">
        <f t="shared" si="3"/>
        <v>0.004894375000000003</v>
      </c>
      <c r="I32" s="12">
        <f>F32-INDEX($F$5:$F$126,MATCH(D32,$D$5:$D$126,0))</f>
        <v>0.0024751736111111103</v>
      </c>
    </row>
    <row r="33" spans="1:9" ht="15" customHeight="1">
      <c r="A33" s="11">
        <v>29</v>
      </c>
      <c r="B33" s="24" t="s">
        <v>111</v>
      </c>
      <c r="C33" s="24" t="s">
        <v>112</v>
      </c>
      <c r="D33" s="11" t="s">
        <v>113</v>
      </c>
      <c r="E33" s="24" t="s">
        <v>70</v>
      </c>
      <c r="F33" s="12">
        <v>0.027019988425925925</v>
      </c>
      <c r="G33" s="11" t="str">
        <f aca="true" t="shared" si="4" ref="G33:G40">TEXT(INT((HOUR(F33)*3600+MINUTE(F33)*60+SECOND(F33))/$I$3/60),"0")&amp;"."&amp;TEXT(MOD((HOUR(F33)*3600+MINUTE(F33)*60+SECOND(F33))/$I$3,60),"00")&amp;"/km"</f>
        <v>3.54/km</v>
      </c>
      <c r="H33" s="12">
        <f aca="true" t="shared" si="5" ref="H33:H40">F33-$F$5</f>
        <v>0.004959803240740742</v>
      </c>
      <c r="I33" s="12">
        <f>F33-INDEX($F$5:$F$126,MATCH(D33,$D$5:$D$126,0))</f>
        <v>0</v>
      </c>
    </row>
    <row r="34" spans="1:9" ht="15" customHeight="1">
      <c r="A34" s="11">
        <v>30</v>
      </c>
      <c r="B34" s="24" t="s">
        <v>114</v>
      </c>
      <c r="C34" s="24" t="s">
        <v>115</v>
      </c>
      <c r="D34" s="11" t="s">
        <v>100</v>
      </c>
      <c r="E34" s="24" t="s">
        <v>65</v>
      </c>
      <c r="F34" s="12">
        <v>0.027043125</v>
      </c>
      <c r="G34" s="11" t="str">
        <f t="shared" si="4"/>
        <v>3.54/km</v>
      </c>
      <c r="H34" s="12">
        <f t="shared" si="5"/>
        <v>0.0049829398148148185</v>
      </c>
      <c r="I34" s="12">
        <f>F34-INDEX($F$5:$F$126,MATCH(D34,$D$5:$D$126,0))</f>
        <v>0.0005787268518518546</v>
      </c>
    </row>
    <row r="35" spans="1:9" ht="15" customHeight="1">
      <c r="A35" s="11">
        <v>31</v>
      </c>
      <c r="B35" s="24" t="s">
        <v>116</v>
      </c>
      <c r="C35" s="24" t="s">
        <v>51</v>
      </c>
      <c r="D35" s="11" t="s">
        <v>78</v>
      </c>
      <c r="E35" s="24" t="s">
        <v>117</v>
      </c>
      <c r="F35" s="12">
        <v>0.027069178240740743</v>
      </c>
      <c r="G35" s="11" t="str">
        <f t="shared" si="4"/>
        <v>3.54/km</v>
      </c>
      <c r="H35" s="12">
        <f t="shared" si="5"/>
        <v>0.00500899305555556</v>
      </c>
      <c r="I35" s="12">
        <f>F35-INDEX($F$5:$F$126,MATCH(D35,$D$5:$D$126,0))</f>
        <v>0.0023235995370370355</v>
      </c>
    </row>
    <row r="36" spans="1:9" ht="15" customHeight="1">
      <c r="A36" s="11">
        <v>32</v>
      </c>
      <c r="B36" s="24" t="s">
        <v>61</v>
      </c>
      <c r="C36" s="24" t="s">
        <v>12</v>
      </c>
      <c r="D36" s="11" t="s">
        <v>83</v>
      </c>
      <c r="E36" s="24" t="s">
        <v>34</v>
      </c>
      <c r="F36" s="12">
        <v>0.027355648148148146</v>
      </c>
      <c r="G36" s="11" t="str">
        <f t="shared" si="4"/>
        <v>3.56/km</v>
      </c>
      <c r="H36" s="12">
        <f t="shared" si="5"/>
        <v>0.005295462962962964</v>
      </c>
      <c r="I36" s="12">
        <f>F36-INDEX($F$5:$F$126,MATCH(D36,$D$5:$D$126,0))</f>
        <v>0.001698564814814816</v>
      </c>
    </row>
    <row r="37" spans="1:9" ht="15" customHeight="1">
      <c r="A37" s="11">
        <v>33</v>
      </c>
      <c r="B37" s="24" t="s">
        <v>118</v>
      </c>
      <c r="C37" s="24" t="s">
        <v>27</v>
      </c>
      <c r="D37" s="11" t="s">
        <v>83</v>
      </c>
      <c r="E37" s="24" t="s">
        <v>65</v>
      </c>
      <c r="F37" s="12">
        <v>0.027361527777777773</v>
      </c>
      <c r="G37" s="11" t="str">
        <f t="shared" si="4"/>
        <v>3.56/km</v>
      </c>
      <c r="H37" s="12">
        <f t="shared" si="5"/>
        <v>0.00530134259259259</v>
      </c>
      <c r="I37" s="12">
        <f>F37-INDEX($F$5:$F$126,MATCH(D37,$D$5:$D$126,0))</f>
        <v>0.0017044444444444425</v>
      </c>
    </row>
    <row r="38" spans="1:9" ht="15" customHeight="1">
      <c r="A38" s="11">
        <v>34</v>
      </c>
      <c r="B38" s="24" t="s">
        <v>119</v>
      </c>
      <c r="C38" s="24" t="s">
        <v>13</v>
      </c>
      <c r="D38" s="11" t="s">
        <v>67</v>
      </c>
      <c r="E38" s="24" t="s">
        <v>120</v>
      </c>
      <c r="F38" s="12">
        <v>0.027370254629629633</v>
      </c>
      <c r="G38" s="11" t="str">
        <f t="shared" si="4"/>
        <v>3.57/km</v>
      </c>
      <c r="H38" s="12">
        <f t="shared" si="5"/>
        <v>0.005310069444444451</v>
      </c>
      <c r="I38" s="12">
        <f>F38-INDEX($F$5:$F$126,MATCH(D38,$D$5:$D$126,0))</f>
        <v>0.003374004629629633</v>
      </c>
    </row>
    <row r="39" spans="1:9" ht="15" customHeight="1">
      <c r="A39" s="11">
        <v>35</v>
      </c>
      <c r="B39" s="24" t="s">
        <v>121</v>
      </c>
      <c r="C39" s="24" t="s">
        <v>122</v>
      </c>
      <c r="D39" s="11" t="s">
        <v>123</v>
      </c>
      <c r="E39" s="24" t="s">
        <v>65</v>
      </c>
      <c r="F39" s="12">
        <v>0.02745696759259259</v>
      </c>
      <c r="G39" s="11" t="str">
        <f t="shared" si="4"/>
        <v>3.57/km</v>
      </c>
      <c r="H39" s="12">
        <f t="shared" si="5"/>
        <v>0.005396782407407406</v>
      </c>
      <c r="I39" s="12">
        <f>F39-INDEX($F$5:$F$126,MATCH(D39,$D$5:$D$126,0))</f>
        <v>0</v>
      </c>
    </row>
    <row r="40" spans="1:9" ht="15" customHeight="1">
      <c r="A40" s="11">
        <v>36</v>
      </c>
      <c r="B40" s="24" t="s">
        <v>124</v>
      </c>
      <c r="C40" s="24" t="s">
        <v>125</v>
      </c>
      <c r="D40" s="11" t="s">
        <v>126</v>
      </c>
      <c r="E40" s="24" t="s">
        <v>34</v>
      </c>
      <c r="F40" s="12">
        <v>0.027604525462962964</v>
      </c>
      <c r="G40" s="11" t="str">
        <f t="shared" si="4"/>
        <v>3.59/km</v>
      </c>
      <c r="H40" s="12">
        <f t="shared" si="5"/>
        <v>0.005544340277777782</v>
      </c>
      <c r="I40" s="12">
        <f>F40-INDEX($F$5:$F$126,MATCH(D40,$D$5:$D$126,0))</f>
        <v>0</v>
      </c>
    </row>
    <row r="41" spans="1:9" ht="15" customHeight="1">
      <c r="A41" s="11">
        <v>37</v>
      </c>
      <c r="B41" s="24" t="s">
        <v>127</v>
      </c>
      <c r="C41" s="24" t="s">
        <v>52</v>
      </c>
      <c r="D41" s="11" t="s">
        <v>100</v>
      </c>
      <c r="E41" s="24" t="s">
        <v>65</v>
      </c>
      <c r="F41" s="12">
        <v>0.027604606481481483</v>
      </c>
      <c r="G41" s="11" t="str">
        <f aca="true" t="shared" si="6" ref="G41:G53">TEXT(INT((HOUR(F41)*3600+MINUTE(F41)*60+SECOND(F41))/$I$3/60),"0")&amp;"."&amp;TEXT(MOD((HOUR(F41)*3600+MINUTE(F41)*60+SECOND(F41))/$I$3,60),"00")&amp;"/km"</f>
        <v>3.59/km</v>
      </c>
      <c r="H41" s="12">
        <f aca="true" t="shared" si="7" ref="H41:H53">F41-$F$5</f>
        <v>0.005544421296296301</v>
      </c>
      <c r="I41" s="12">
        <f>F41-INDEX($F$5:$F$126,MATCH(D41,$D$5:$D$126,0))</f>
        <v>0.0011402083333333368</v>
      </c>
    </row>
    <row r="42" spans="1:9" ht="15" customHeight="1">
      <c r="A42" s="11">
        <v>38</v>
      </c>
      <c r="B42" s="24" t="s">
        <v>31</v>
      </c>
      <c r="C42" s="24" t="s">
        <v>21</v>
      </c>
      <c r="D42" s="11" t="s">
        <v>64</v>
      </c>
      <c r="E42" s="24" t="s">
        <v>75</v>
      </c>
      <c r="F42" s="12">
        <v>0.027737604166666666</v>
      </c>
      <c r="G42" s="11" t="str">
        <f t="shared" si="6"/>
        <v>3.60/km</v>
      </c>
      <c r="H42" s="12">
        <f t="shared" si="7"/>
        <v>0.005677418981481483</v>
      </c>
      <c r="I42" s="12">
        <f>F42-INDEX($F$5:$F$126,MATCH(D42,$D$5:$D$126,0))</f>
        <v>0.005454513888888891</v>
      </c>
    </row>
    <row r="43" spans="1:9" ht="15" customHeight="1">
      <c r="A43" s="11">
        <v>39</v>
      </c>
      <c r="B43" s="24" t="s">
        <v>128</v>
      </c>
      <c r="C43" s="24" t="s">
        <v>15</v>
      </c>
      <c r="D43" s="11" t="s">
        <v>83</v>
      </c>
      <c r="E43" s="24" t="s">
        <v>70</v>
      </c>
      <c r="F43" s="12">
        <v>0.027769444444444444</v>
      </c>
      <c r="G43" s="11" t="str">
        <f t="shared" si="6"/>
        <v>3.60/km</v>
      </c>
      <c r="H43" s="12">
        <f t="shared" si="7"/>
        <v>0.005709259259259261</v>
      </c>
      <c r="I43" s="12">
        <f>F43-INDEX($F$5:$F$126,MATCH(D43,$D$5:$D$126,0))</f>
        <v>0.0021123611111111135</v>
      </c>
    </row>
    <row r="44" spans="1:9" ht="15" customHeight="1">
      <c r="A44" s="11">
        <v>40</v>
      </c>
      <c r="B44" s="24" t="s">
        <v>114</v>
      </c>
      <c r="C44" s="24" t="s">
        <v>110</v>
      </c>
      <c r="D44" s="11" t="s">
        <v>62</v>
      </c>
      <c r="E44" s="24" t="s">
        <v>34</v>
      </c>
      <c r="F44" s="12">
        <v>0.0280790625</v>
      </c>
      <c r="G44" s="11" t="str">
        <f t="shared" si="6"/>
        <v>4.03/km</v>
      </c>
      <c r="H44" s="12">
        <f t="shared" si="7"/>
        <v>0.006018877314814819</v>
      </c>
      <c r="I44" s="12">
        <f>F44-INDEX($F$5:$F$126,MATCH(D44,$D$5:$D$126,0))</f>
        <v>0.006018877314814819</v>
      </c>
    </row>
    <row r="45" spans="1:9" ht="15" customHeight="1">
      <c r="A45" s="11">
        <v>41</v>
      </c>
      <c r="B45" s="24" t="s">
        <v>129</v>
      </c>
      <c r="C45" s="24" t="s">
        <v>130</v>
      </c>
      <c r="D45" s="11" t="s">
        <v>83</v>
      </c>
      <c r="E45" s="24" t="s">
        <v>65</v>
      </c>
      <c r="F45" s="12">
        <v>0.028194803240740737</v>
      </c>
      <c r="G45" s="11" t="str">
        <f t="shared" si="6"/>
        <v>4.04/km</v>
      </c>
      <c r="H45" s="12">
        <f t="shared" si="7"/>
        <v>0.006134618055555555</v>
      </c>
      <c r="I45" s="12">
        <f>F45-INDEX($F$5:$F$126,MATCH(D45,$D$5:$D$126,0))</f>
        <v>0.002537719907407407</v>
      </c>
    </row>
    <row r="46" spans="1:9" ht="15" customHeight="1">
      <c r="A46" s="11">
        <v>42</v>
      </c>
      <c r="B46" s="24" t="s">
        <v>131</v>
      </c>
      <c r="C46" s="24" t="s">
        <v>132</v>
      </c>
      <c r="D46" s="11" t="s">
        <v>78</v>
      </c>
      <c r="E46" s="24" t="s">
        <v>133</v>
      </c>
      <c r="F46" s="12">
        <v>0.02839114583333333</v>
      </c>
      <c r="G46" s="11" t="str">
        <f t="shared" si="6"/>
        <v>4.05/km</v>
      </c>
      <c r="H46" s="12">
        <f t="shared" si="7"/>
        <v>0.006330960648148146</v>
      </c>
      <c r="I46" s="12">
        <f>F46-INDEX($F$5:$F$126,MATCH(D46,$D$5:$D$126,0))</f>
        <v>0.003645567129629622</v>
      </c>
    </row>
    <row r="47" spans="1:9" ht="15" customHeight="1">
      <c r="A47" s="11">
        <v>43</v>
      </c>
      <c r="B47" s="24" t="s">
        <v>134</v>
      </c>
      <c r="C47" s="24" t="s">
        <v>135</v>
      </c>
      <c r="D47" s="11" t="s">
        <v>100</v>
      </c>
      <c r="E47" s="24" t="s">
        <v>65</v>
      </c>
      <c r="F47" s="12">
        <v>0.028571064814814816</v>
      </c>
      <c r="G47" s="11" t="str">
        <f t="shared" si="6"/>
        <v>4.07/km</v>
      </c>
      <c r="H47" s="12">
        <f t="shared" si="7"/>
        <v>0.006510879629629634</v>
      </c>
      <c r="I47" s="12">
        <f>F47-INDEX($F$5:$F$126,MATCH(D47,$D$5:$D$126,0))</f>
        <v>0.00210666666666667</v>
      </c>
    </row>
    <row r="48" spans="1:9" ht="15" customHeight="1">
      <c r="A48" s="11">
        <v>44</v>
      </c>
      <c r="B48" s="24" t="s">
        <v>136</v>
      </c>
      <c r="C48" s="24" t="s">
        <v>58</v>
      </c>
      <c r="D48" s="11" t="s">
        <v>83</v>
      </c>
      <c r="E48" s="24" t="s">
        <v>75</v>
      </c>
      <c r="F48" s="12">
        <v>0.02861149305555556</v>
      </c>
      <c r="G48" s="11" t="str">
        <f t="shared" si="6"/>
        <v>4.07/km</v>
      </c>
      <c r="H48" s="12">
        <f t="shared" si="7"/>
        <v>0.006551307870370376</v>
      </c>
      <c r="I48" s="12">
        <f>F48-INDEX($F$5:$F$126,MATCH(D48,$D$5:$D$126,0))</f>
        <v>0.002954409722222228</v>
      </c>
    </row>
    <row r="49" spans="1:9" ht="15" customHeight="1">
      <c r="A49" s="11">
        <v>45</v>
      </c>
      <c r="B49" s="24" t="s">
        <v>137</v>
      </c>
      <c r="C49" s="24" t="s">
        <v>11</v>
      </c>
      <c r="D49" s="11" t="s">
        <v>78</v>
      </c>
      <c r="E49" s="24" t="s">
        <v>65</v>
      </c>
      <c r="F49" s="12">
        <v>0.028895532407407405</v>
      </c>
      <c r="G49" s="11" t="str">
        <f t="shared" si="6"/>
        <v>4.10/km</v>
      </c>
      <c r="H49" s="12">
        <f t="shared" si="7"/>
        <v>0.006835347222222222</v>
      </c>
      <c r="I49" s="12">
        <f>F49-INDEX($F$5:$F$126,MATCH(D49,$D$5:$D$126,0))</f>
        <v>0.004149953703703697</v>
      </c>
    </row>
    <row r="50" spans="1:9" ht="15" customHeight="1">
      <c r="A50" s="11">
        <v>46</v>
      </c>
      <c r="B50" s="24" t="s">
        <v>138</v>
      </c>
      <c r="C50" s="24" t="s">
        <v>139</v>
      </c>
      <c r="D50" s="11" t="s">
        <v>74</v>
      </c>
      <c r="E50" s="24" t="s">
        <v>65</v>
      </c>
      <c r="F50" s="12">
        <v>0.028967430555555552</v>
      </c>
      <c r="G50" s="11" t="str">
        <f t="shared" si="6"/>
        <v>4.10/km</v>
      </c>
      <c r="H50" s="12">
        <f t="shared" si="7"/>
        <v>0.006907245370370369</v>
      </c>
      <c r="I50" s="12">
        <f>F50-INDEX($F$5:$F$126,MATCH(D50,$D$5:$D$126,0))</f>
        <v>0.0044880439814814765</v>
      </c>
    </row>
    <row r="51" spans="1:9" ht="15" customHeight="1">
      <c r="A51" s="11">
        <v>47</v>
      </c>
      <c r="B51" s="24" t="s">
        <v>140</v>
      </c>
      <c r="C51" s="24" t="s">
        <v>24</v>
      </c>
      <c r="D51" s="11" t="s">
        <v>141</v>
      </c>
      <c r="E51" s="24" t="s">
        <v>142</v>
      </c>
      <c r="F51" s="12">
        <v>0.02900222222222222</v>
      </c>
      <c r="G51" s="11" t="str">
        <f t="shared" si="6"/>
        <v>4.11/km</v>
      </c>
      <c r="H51" s="12">
        <f t="shared" si="7"/>
        <v>0.006942037037037038</v>
      </c>
      <c r="I51" s="12">
        <f>F51-INDEX($F$5:$F$126,MATCH(D51,$D$5:$D$126,0))</f>
        <v>0</v>
      </c>
    </row>
    <row r="52" spans="1:9" ht="15" customHeight="1">
      <c r="A52" s="11">
        <v>48</v>
      </c>
      <c r="B52" s="24" t="s">
        <v>143</v>
      </c>
      <c r="C52" s="24" t="s">
        <v>14</v>
      </c>
      <c r="D52" s="11" t="s">
        <v>100</v>
      </c>
      <c r="E52" s="24" t="s">
        <v>144</v>
      </c>
      <c r="F52" s="12">
        <v>0.029120775462962965</v>
      </c>
      <c r="G52" s="11" t="str">
        <f t="shared" si="6"/>
        <v>4.12/km</v>
      </c>
      <c r="H52" s="12">
        <f t="shared" si="7"/>
        <v>0.007060590277777782</v>
      </c>
      <c r="I52" s="12">
        <f>F52-INDEX($F$5:$F$126,MATCH(D52,$D$5:$D$126,0))</f>
        <v>0.002656377314814818</v>
      </c>
    </row>
    <row r="53" spans="1:9" ht="15" customHeight="1">
      <c r="A53" s="11">
        <v>49</v>
      </c>
      <c r="B53" s="24" t="s">
        <v>145</v>
      </c>
      <c r="C53" s="24" t="s">
        <v>54</v>
      </c>
      <c r="D53" s="11" t="s">
        <v>100</v>
      </c>
      <c r="E53" s="24" t="s">
        <v>65</v>
      </c>
      <c r="F53" s="12">
        <v>0.02919601851851852</v>
      </c>
      <c r="G53" s="11" t="str">
        <f t="shared" si="6"/>
        <v>4.12/km</v>
      </c>
      <c r="H53" s="12">
        <f t="shared" si="7"/>
        <v>0.007135833333333338</v>
      </c>
      <c r="I53" s="12">
        <f>F53-INDEX($F$5:$F$126,MATCH(D53,$D$5:$D$126,0))</f>
        <v>0.002731620370370374</v>
      </c>
    </row>
    <row r="54" spans="1:9" ht="15" customHeight="1">
      <c r="A54" s="11">
        <v>50</v>
      </c>
      <c r="B54" s="24" t="s">
        <v>146</v>
      </c>
      <c r="C54" s="24" t="s">
        <v>50</v>
      </c>
      <c r="D54" s="11" t="s">
        <v>123</v>
      </c>
      <c r="E54" s="24" t="s">
        <v>101</v>
      </c>
      <c r="F54" s="12">
        <v>0.029204745370370374</v>
      </c>
      <c r="G54" s="11" t="str">
        <f aca="true" t="shared" si="8" ref="G54:G102">TEXT(INT((HOUR(F54)*3600+MINUTE(F54)*60+SECOND(F54))/$I$3/60),"0")&amp;"."&amp;TEXT(MOD((HOUR(F54)*3600+MINUTE(F54)*60+SECOND(F54))/$I$3,60),"00")&amp;"/km"</f>
        <v>4.12/km</v>
      </c>
      <c r="H54" s="12">
        <f aca="true" t="shared" si="9" ref="H54:H102">F54-$F$5</f>
        <v>0.007144560185185191</v>
      </c>
      <c r="I54" s="12">
        <f>F54-INDEX($F$5:$F$126,MATCH(D54,$D$5:$D$126,0))</f>
        <v>0.0017477777777777856</v>
      </c>
    </row>
    <row r="55" spans="1:9" ht="15" customHeight="1">
      <c r="A55" s="11">
        <v>51</v>
      </c>
      <c r="B55" s="24" t="s">
        <v>147</v>
      </c>
      <c r="C55" s="24" t="s">
        <v>49</v>
      </c>
      <c r="D55" s="11" t="s">
        <v>78</v>
      </c>
      <c r="E55" s="24" t="s">
        <v>75</v>
      </c>
      <c r="F55" s="12">
        <v>0.02984708333333333</v>
      </c>
      <c r="G55" s="11" t="str">
        <f t="shared" si="8"/>
        <v>4.18/km</v>
      </c>
      <c r="H55" s="12">
        <f t="shared" si="9"/>
        <v>0.007786898148148147</v>
      </c>
      <c r="I55" s="12">
        <f>F55-INDEX($F$5:$F$126,MATCH(D55,$D$5:$D$126,0))</f>
        <v>0.0051015046296296225</v>
      </c>
    </row>
    <row r="56" spans="1:9" ht="15" customHeight="1">
      <c r="A56" s="11">
        <v>52</v>
      </c>
      <c r="B56" s="24" t="s">
        <v>148</v>
      </c>
      <c r="C56" s="24" t="s">
        <v>22</v>
      </c>
      <c r="D56" s="11" t="s">
        <v>78</v>
      </c>
      <c r="E56" s="24" t="s">
        <v>65</v>
      </c>
      <c r="F56" s="12">
        <v>0.02995414351851852</v>
      </c>
      <c r="G56" s="11" t="str">
        <f t="shared" si="8"/>
        <v>4.19/km</v>
      </c>
      <c r="H56" s="12">
        <f t="shared" si="9"/>
        <v>0.007893958333333336</v>
      </c>
      <c r="I56" s="12">
        <f>F56-INDEX($F$5:$F$126,MATCH(D56,$D$5:$D$126,0))</f>
        <v>0.005208564814814812</v>
      </c>
    </row>
    <row r="57" spans="1:9" ht="15" customHeight="1">
      <c r="A57" s="11">
        <v>53</v>
      </c>
      <c r="B57" s="24" t="s">
        <v>149</v>
      </c>
      <c r="C57" s="24" t="s">
        <v>150</v>
      </c>
      <c r="D57" s="11" t="s">
        <v>78</v>
      </c>
      <c r="E57" s="24" t="s">
        <v>75</v>
      </c>
      <c r="F57" s="12">
        <v>0.02996285879629629</v>
      </c>
      <c r="G57" s="11" t="str">
        <f t="shared" si="8"/>
        <v>4.19/km</v>
      </c>
      <c r="H57" s="12">
        <f t="shared" si="9"/>
        <v>0.007902673611111109</v>
      </c>
      <c r="I57" s="12">
        <f>F57-INDEX($F$5:$F$126,MATCH(D57,$D$5:$D$126,0))</f>
        <v>0.005217280092592584</v>
      </c>
    </row>
    <row r="58" spans="1:9" ht="15" customHeight="1">
      <c r="A58" s="11">
        <v>54</v>
      </c>
      <c r="B58" s="24" t="s">
        <v>151</v>
      </c>
      <c r="C58" s="24" t="s">
        <v>152</v>
      </c>
      <c r="D58" s="11" t="s">
        <v>83</v>
      </c>
      <c r="E58" s="24" t="s">
        <v>75</v>
      </c>
      <c r="F58" s="12">
        <v>0.03008146990740741</v>
      </c>
      <c r="G58" s="11" t="str">
        <f t="shared" si="8"/>
        <v>4.20/km</v>
      </c>
      <c r="H58" s="12">
        <f t="shared" si="9"/>
        <v>0.008021284722222227</v>
      </c>
      <c r="I58" s="12">
        <f>F58-INDEX($F$5:$F$126,MATCH(D58,$D$5:$D$126,0))</f>
        <v>0.004424386574074079</v>
      </c>
    </row>
    <row r="59" spans="1:9" ht="15" customHeight="1">
      <c r="A59" s="11">
        <v>55</v>
      </c>
      <c r="B59" s="24" t="s">
        <v>153</v>
      </c>
      <c r="C59" s="24" t="s">
        <v>154</v>
      </c>
      <c r="D59" s="11" t="s">
        <v>100</v>
      </c>
      <c r="E59" s="24" t="s">
        <v>65</v>
      </c>
      <c r="F59" s="12">
        <v>0.03016828703703703</v>
      </c>
      <c r="G59" s="11" t="str">
        <f t="shared" si="8"/>
        <v>4.21/km</v>
      </c>
      <c r="H59" s="12">
        <f t="shared" si="9"/>
        <v>0.008108101851851849</v>
      </c>
      <c r="I59" s="12">
        <f>F59-INDEX($F$5:$F$126,MATCH(D59,$D$5:$D$126,0))</f>
        <v>0.003703888888888885</v>
      </c>
    </row>
    <row r="60" spans="1:9" ht="15" customHeight="1">
      <c r="A60" s="11">
        <v>56</v>
      </c>
      <c r="B60" s="24" t="s">
        <v>155</v>
      </c>
      <c r="C60" s="24" t="s">
        <v>35</v>
      </c>
      <c r="D60" s="11" t="s">
        <v>83</v>
      </c>
      <c r="E60" s="24" t="s">
        <v>65</v>
      </c>
      <c r="F60" s="12">
        <v>0.03020019675925926</v>
      </c>
      <c r="G60" s="11" t="str">
        <f t="shared" si="8"/>
        <v>4.21/km</v>
      </c>
      <c r="H60" s="12">
        <f t="shared" si="9"/>
        <v>0.008140011574074079</v>
      </c>
      <c r="I60" s="12">
        <f>F60-INDEX($F$5:$F$126,MATCH(D60,$D$5:$D$126,0))</f>
        <v>0.004543113425925931</v>
      </c>
    </row>
    <row r="61" spans="1:9" ht="15" customHeight="1">
      <c r="A61" s="11">
        <v>57</v>
      </c>
      <c r="B61" s="24" t="s">
        <v>156</v>
      </c>
      <c r="C61" s="24" t="s">
        <v>38</v>
      </c>
      <c r="D61" s="11" t="s">
        <v>74</v>
      </c>
      <c r="E61" s="24" t="s">
        <v>65</v>
      </c>
      <c r="F61" s="12">
        <v>0.030888796296296293</v>
      </c>
      <c r="G61" s="11" t="str">
        <f t="shared" si="8"/>
        <v>4.27/km</v>
      </c>
      <c r="H61" s="12">
        <f t="shared" si="9"/>
        <v>0.00882861111111111</v>
      </c>
      <c r="I61" s="12">
        <f>F61-INDEX($F$5:$F$126,MATCH(D61,$D$5:$D$126,0))</f>
        <v>0.006409409722222217</v>
      </c>
    </row>
    <row r="62" spans="1:9" ht="15" customHeight="1">
      <c r="A62" s="11">
        <v>58</v>
      </c>
      <c r="B62" s="24" t="s">
        <v>157</v>
      </c>
      <c r="C62" s="24" t="s">
        <v>38</v>
      </c>
      <c r="D62" s="11" t="s">
        <v>64</v>
      </c>
      <c r="E62" s="24" t="s">
        <v>65</v>
      </c>
      <c r="F62" s="12">
        <v>0.03111167824074074</v>
      </c>
      <c r="G62" s="11" t="str">
        <f t="shared" si="8"/>
        <v>4.29/km</v>
      </c>
      <c r="H62" s="12">
        <f t="shared" si="9"/>
        <v>0.009051493055555557</v>
      </c>
      <c r="I62" s="12">
        <f>F62-INDEX($F$5:$F$126,MATCH(D62,$D$5:$D$126,0))</f>
        <v>0.008828587962962965</v>
      </c>
    </row>
    <row r="63" spans="1:9" ht="15" customHeight="1">
      <c r="A63" s="11">
        <v>59</v>
      </c>
      <c r="B63" s="24" t="s">
        <v>158</v>
      </c>
      <c r="C63" s="24" t="s">
        <v>159</v>
      </c>
      <c r="D63" s="11" t="s">
        <v>83</v>
      </c>
      <c r="E63" s="24" t="s">
        <v>65</v>
      </c>
      <c r="F63" s="12">
        <v>0.03120420138888889</v>
      </c>
      <c r="G63" s="11" t="str">
        <f t="shared" si="8"/>
        <v>4.30/km</v>
      </c>
      <c r="H63" s="12">
        <f t="shared" si="9"/>
        <v>0.009144016203703708</v>
      </c>
      <c r="I63" s="12">
        <f>F63-INDEX($F$5:$F$126,MATCH(D63,$D$5:$D$126,0))</f>
        <v>0.00554711805555556</v>
      </c>
    </row>
    <row r="64" spans="1:9" ht="15" customHeight="1">
      <c r="A64" s="11">
        <v>60</v>
      </c>
      <c r="B64" s="24" t="s">
        <v>160</v>
      </c>
      <c r="C64" s="24" t="s">
        <v>41</v>
      </c>
      <c r="D64" s="11" t="s">
        <v>64</v>
      </c>
      <c r="E64" s="24" t="s">
        <v>33</v>
      </c>
      <c r="F64" s="12">
        <v>0.031728043981481484</v>
      </c>
      <c r="G64" s="11" t="str">
        <f t="shared" si="8"/>
        <v>4.34/km</v>
      </c>
      <c r="H64" s="12">
        <f t="shared" si="9"/>
        <v>0.009667858796296301</v>
      </c>
      <c r="I64" s="12">
        <f>F64-INDEX($F$5:$F$126,MATCH(D64,$D$5:$D$126,0))</f>
        <v>0.009444953703703709</v>
      </c>
    </row>
    <row r="65" spans="1:9" ht="15" customHeight="1">
      <c r="A65" s="11">
        <v>61</v>
      </c>
      <c r="B65" s="24" t="s">
        <v>161</v>
      </c>
      <c r="C65" s="24" t="s">
        <v>162</v>
      </c>
      <c r="D65" s="11" t="s">
        <v>67</v>
      </c>
      <c r="E65" s="24" t="s">
        <v>65</v>
      </c>
      <c r="F65" s="12">
        <v>0.03187263888888889</v>
      </c>
      <c r="G65" s="11" t="str">
        <f t="shared" si="8"/>
        <v>4.35/km</v>
      </c>
      <c r="H65" s="12">
        <f t="shared" si="9"/>
        <v>0.009812453703703705</v>
      </c>
      <c r="I65" s="12">
        <f>F65-INDEX($F$5:$F$126,MATCH(D65,$D$5:$D$126,0))</f>
        <v>0.007876388888888888</v>
      </c>
    </row>
    <row r="66" spans="1:9" ht="15" customHeight="1">
      <c r="A66" s="11">
        <v>62</v>
      </c>
      <c r="B66" s="24" t="s">
        <v>163</v>
      </c>
      <c r="C66" s="24" t="s">
        <v>57</v>
      </c>
      <c r="D66" s="11" t="s">
        <v>123</v>
      </c>
      <c r="E66" s="24" t="s">
        <v>75</v>
      </c>
      <c r="F66" s="12">
        <v>0.03196524305555556</v>
      </c>
      <c r="G66" s="11" t="str">
        <f t="shared" si="8"/>
        <v>4.36/km</v>
      </c>
      <c r="H66" s="12">
        <f t="shared" si="9"/>
        <v>0.009905057870370375</v>
      </c>
      <c r="I66" s="12">
        <f>F66-INDEX($F$5:$F$126,MATCH(D66,$D$5:$D$126,0))</f>
        <v>0.004508275462962969</v>
      </c>
    </row>
    <row r="67" spans="1:9" ht="15" customHeight="1">
      <c r="A67" s="11">
        <v>63</v>
      </c>
      <c r="B67" s="24" t="s">
        <v>164</v>
      </c>
      <c r="C67" s="24" t="s">
        <v>25</v>
      </c>
      <c r="D67" s="11" t="s">
        <v>74</v>
      </c>
      <c r="E67" s="24" t="s">
        <v>75</v>
      </c>
      <c r="F67" s="12">
        <v>0.03213596064814815</v>
      </c>
      <c r="G67" s="11" t="str">
        <f t="shared" si="8"/>
        <v>4.38/km</v>
      </c>
      <c r="H67" s="12">
        <f t="shared" si="9"/>
        <v>0.010075775462962969</v>
      </c>
      <c r="I67" s="12">
        <f>F67-INDEX($F$5:$F$126,MATCH(D67,$D$5:$D$126,0))</f>
        <v>0.007656574074074076</v>
      </c>
    </row>
    <row r="68" spans="1:9" ht="15" customHeight="1">
      <c r="A68" s="11">
        <v>64</v>
      </c>
      <c r="B68" s="24" t="s">
        <v>165</v>
      </c>
      <c r="C68" s="24" t="s">
        <v>14</v>
      </c>
      <c r="D68" s="11" t="s">
        <v>78</v>
      </c>
      <c r="E68" s="24" t="s">
        <v>34</v>
      </c>
      <c r="F68" s="12">
        <v>0.032749421296296294</v>
      </c>
      <c r="G68" s="11" t="str">
        <f t="shared" si="8"/>
        <v>4.43/km</v>
      </c>
      <c r="H68" s="12">
        <f t="shared" si="9"/>
        <v>0.010689236111111111</v>
      </c>
      <c r="I68" s="12">
        <f>F68-INDEX($F$5:$F$126,MATCH(D68,$D$5:$D$126,0))</f>
        <v>0.008003842592592587</v>
      </c>
    </row>
    <row r="69" spans="1:9" ht="15" customHeight="1">
      <c r="A69" s="11">
        <v>65</v>
      </c>
      <c r="B69" s="24" t="s">
        <v>166</v>
      </c>
      <c r="C69" s="24" t="s">
        <v>150</v>
      </c>
      <c r="D69" s="11" t="s">
        <v>67</v>
      </c>
      <c r="E69" s="24" t="s">
        <v>44</v>
      </c>
      <c r="F69" s="12">
        <v>0.03297222222222222</v>
      </c>
      <c r="G69" s="11" t="str">
        <f t="shared" si="8"/>
        <v>4.45/km</v>
      </c>
      <c r="H69" s="12">
        <f t="shared" si="9"/>
        <v>0.01091203703703704</v>
      </c>
      <c r="I69" s="12">
        <f>F69-INDEX($F$5:$F$126,MATCH(D69,$D$5:$D$126,0))</f>
        <v>0.008975972222222222</v>
      </c>
    </row>
    <row r="70" spans="1:9" ht="15" customHeight="1">
      <c r="A70" s="11">
        <v>66</v>
      </c>
      <c r="B70" s="24" t="s">
        <v>167</v>
      </c>
      <c r="C70" s="24" t="s">
        <v>168</v>
      </c>
      <c r="D70" s="11" t="s">
        <v>83</v>
      </c>
      <c r="E70" s="24" t="s">
        <v>169</v>
      </c>
      <c r="F70" s="12">
        <v>0.03297226851851852</v>
      </c>
      <c r="G70" s="11" t="str">
        <f t="shared" si="8"/>
        <v>4.45/km</v>
      </c>
      <c r="H70" s="12">
        <f t="shared" si="9"/>
        <v>0.010912083333333336</v>
      </c>
      <c r="I70" s="12">
        <f>F70-INDEX($F$5:$F$126,MATCH(D70,$D$5:$D$126,0))</f>
        <v>0.0073151851851851885</v>
      </c>
    </row>
    <row r="71" spans="1:9" ht="15" customHeight="1">
      <c r="A71" s="11">
        <v>67</v>
      </c>
      <c r="B71" s="24" t="s">
        <v>170</v>
      </c>
      <c r="C71" s="24" t="s">
        <v>171</v>
      </c>
      <c r="D71" s="11" t="s">
        <v>67</v>
      </c>
      <c r="E71" s="24" t="s">
        <v>33</v>
      </c>
      <c r="F71" s="12">
        <v>0.03305341435185185</v>
      </c>
      <c r="G71" s="11" t="str">
        <f t="shared" si="8"/>
        <v>4.46/km</v>
      </c>
      <c r="H71" s="12">
        <f t="shared" si="9"/>
        <v>0.010993229166666667</v>
      </c>
      <c r="I71" s="12">
        <f>F71-INDEX($F$5:$F$126,MATCH(D71,$D$5:$D$126,0))</f>
        <v>0.00905716435185185</v>
      </c>
    </row>
    <row r="72" spans="1:9" ht="15" customHeight="1">
      <c r="A72" s="11">
        <v>68</v>
      </c>
      <c r="B72" s="24" t="s">
        <v>28</v>
      </c>
      <c r="C72" s="24" t="s">
        <v>21</v>
      </c>
      <c r="D72" s="11" t="s">
        <v>62</v>
      </c>
      <c r="E72" s="24" t="s">
        <v>33</v>
      </c>
      <c r="F72" s="12">
        <v>0.03307642361111111</v>
      </c>
      <c r="G72" s="11" t="str">
        <f t="shared" si="8"/>
        <v>4.46/km</v>
      </c>
      <c r="H72" s="12">
        <f t="shared" si="9"/>
        <v>0.011016238425925924</v>
      </c>
      <c r="I72" s="12">
        <f>F72-INDEX($F$5:$F$126,MATCH(D72,$D$5:$D$126,0))</f>
        <v>0.011016238425925924</v>
      </c>
    </row>
    <row r="73" spans="1:9" ht="15" customHeight="1">
      <c r="A73" s="11">
        <v>69</v>
      </c>
      <c r="B73" s="24" t="s">
        <v>172</v>
      </c>
      <c r="C73" s="24" t="s">
        <v>38</v>
      </c>
      <c r="D73" s="11" t="s">
        <v>126</v>
      </c>
      <c r="E73" s="24" t="s">
        <v>173</v>
      </c>
      <c r="F73" s="12">
        <v>0.0331255787037037</v>
      </c>
      <c r="G73" s="11" t="str">
        <f t="shared" si="8"/>
        <v>4.46/km</v>
      </c>
      <c r="H73" s="12">
        <f t="shared" si="9"/>
        <v>0.01106539351851852</v>
      </c>
      <c r="I73" s="12">
        <f>F73-INDEX($F$5:$F$126,MATCH(D73,$D$5:$D$126,0))</f>
        <v>0.005521053240740738</v>
      </c>
    </row>
    <row r="74" spans="1:9" ht="15" customHeight="1">
      <c r="A74" s="11">
        <v>70</v>
      </c>
      <c r="B74" s="24" t="s">
        <v>174</v>
      </c>
      <c r="C74" s="24" t="s">
        <v>49</v>
      </c>
      <c r="D74" s="11" t="s">
        <v>78</v>
      </c>
      <c r="E74" s="24" t="s">
        <v>33</v>
      </c>
      <c r="F74" s="12">
        <v>0.033148738425925924</v>
      </c>
      <c r="G74" s="11" t="str">
        <f t="shared" si="8"/>
        <v>4.46/km</v>
      </c>
      <c r="H74" s="12">
        <f t="shared" si="9"/>
        <v>0.01108855324074074</v>
      </c>
      <c r="I74" s="12">
        <f>F74-INDEX($F$5:$F$126,MATCH(D74,$D$5:$D$126,0))</f>
        <v>0.008403159722222216</v>
      </c>
    </row>
    <row r="75" spans="1:9" ht="15" customHeight="1">
      <c r="A75" s="11">
        <v>71</v>
      </c>
      <c r="B75" s="24" t="s">
        <v>28</v>
      </c>
      <c r="C75" s="24" t="s">
        <v>175</v>
      </c>
      <c r="D75" s="11" t="s">
        <v>141</v>
      </c>
      <c r="E75" s="24" t="s">
        <v>75</v>
      </c>
      <c r="F75" s="12">
        <v>0.033174780092592594</v>
      </c>
      <c r="G75" s="11" t="str">
        <f t="shared" si="8"/>
        <v>4.47/km</v>
      </c>
      <c r="H75" s="12">
        <f t="shared" si="9"/>
        <v>0.011114594907407412</v>
      </c>
      <c r="I75" s="12">
        <f>F75-INDEX($F$5:$F$126,MATCH(D75,$D$5:$D$126,0))</f>
        <v>0.004172557870370373</v>
      </c>
    </row>
    <row r="76" spans="1:9" ht="15" customHeight="1">
      <c r="A76" s="11">
        <v>72</v>
      </c>
      <c r="B76" s="24" t="s">
        <v>176</v>
      </c>
      <c r="C76" s="24" t="s">
        <v>177</v>
      </c>
      <c r="D76" s="11" t="s">
        <v>83</v>
      </c>
      <c r="E76" s="24" t="s">
        <v>75</v>
      </c>
      <c r="F76" s="12">
        <v>0.033200868055555555</v>
      </c>
      <c r="G76" s="11" t="str">
        <f t="shared" si="8"/>
        <v>4.47/km</v>
      </c>
      <c r="H76" s="12">
        <f t="shared" si="9"/>
        <v>0.011140682870370372</v>
      </c>
      <c r="I76" s="12">
        <f>F76-INDEX($F$5:$F$126,MATCH(D76,$D$5:$D$126,0))</f>
        <v>0.007543784722222224</v>
      </c>
    </row>
    <row r="77" spans="1:9" ht="15" customHeight="1">
      <c r="A77" s="11">
        <v>73</v>
      </c>
      <c r="B77" s="24" t="s">
        <v>178</v>
      </c>
      <c r="C77" s="24" t="s">
        <v>13</v>
      </c>
      <c r="D77" s="11" t="s">
        <v>64</v>
      </c>
      <c r="E77" s="24" t="s">
        <v>179</v>
      </c>
      <c r="F77" s="12">
        <v>0.03346125</v>
      </c>
      <c r="G77" s="11" t="str">
        <f t="shared" si="8"/>
        <v>4.49/km</v>
      </c>
      <c r="H77" s="12">
        <f t="shared" si="9"/>
        <v>0.011401064814814815</v>
      </c>
      <c r="I77" s="12">
        <f>F77-INDEX($F$5:$F$126,MATCH(D77,$D$5:$D$126,0))</f>
        <v>0.011178159722222223</v>
      </c>
    </row>
    <row r="78" spans="1:9" ht="15" customHeight="1">
      <c r="A78" s="11">
        <v>74</v>
      </c>
      <c r="B78" s="24" t="s">
        <v>180</v>
      </c>
      <c r="C78" s="24" t="s">
        <v>55</v>
      </c>
      <c r="D78" s="11" t="s">
        <v>62</v>
      </c>
      <c r="E78" s="24" t="s">
        <v>33</v>
      </c>
      <c r="F78" s="12">
        <v>0.03346126157407407</v>
      </c>
      <c r="G78" s="11" t="str">
        <f t="shared" si="8"/>
        <v>4.49/km</v>
      </c>
      <c r="H78" s="12">
        <f t="shared" si="9"/>
        <v>0.01140107638888889</v>
      </c>
      <c r="I78" s="12">
        <f>F78-INDEX($F$5:$F$126,MATCH(D78,$D$5:$D$126,0))</f>
        <v>0.01140107638888889</v>
      </c>
    </row>
    <row r="79" spans="1:9" ht="15" customHeight="1">
      <c r="A79" s="11">
        <v>75</v>
      </c>
      <c r="B79" s="24" t="s">
        <v>181</v>
      </c>
      <c r="C79" s="24" t="s">
        <v>182</v>
      </c>
      <c r="D79" s="11" t="s">
        <v>123</v>
      </c>
      <c r="E79" s="24" t="s">
        <v>142</v>
      </c>
      <c r="F79" s="12">
        <v>0.03354806712962963</v>
      </c>
      <c r="G79" s="11" t="str">
        <f t="shared" si="8"/>
        <v>4.50/km</v>
      </c>
      <c r="H79" s="12">
        <f t="shared" si="9"/>
        <v>0.011487881944444445</v>
      </c>
      <c r="I79" s="12">
        <f>F79-INDEX($F$5:$F$126,MATCH(D79,$D$5:$D$126,0))</f>
        <v>0.006091099537037039</v>
      </c>
    </row>
    <row r="80" spans="1:9" ht="15" customHeight="1">
      <c r="A80" s="11">
        <v>76</v>
      </c>
      <c r="B80" s="24" t="s">
        <v>183</v>
      </c>
      <c r="C80" s="24" t="s">
        <v>59</v>
      </c>
      <c r="D80" s="11" t="s">
        <v>78</v>
      </c>
      <c r="E80" s="24" t="s">
        <v>33</v>
      </c>
      <c r="F80" s="12">
        <v>0.03361171296296296</v>
      </c>
      <c r="G80" s="11" t="str">
        <f t="shared" si="8"/>
        <v>4.50/km</v>
      </c>
      <c r="H80" s="12">
        <f t="shared" si="9"/>
        <v>0.011551527777777779</v>
      </c>
      <c r="I80" s="12">
        <f>F80-INDEX($F$5:$F$126,MATCH(D80,$D$5:$D$126,0))</f>
        <v>0.008866134259259254</v>
      </c>
    </row>
    <row r="81" spans="1:9" ht="15" customHeight="1">
      <c r="A81" s="11">
        <v>77</v>
      </c>
      <c r="B81" s="24" t="s">
        <v>184</v>
      </c>
      <c r="C81" s="24" t="s">
        <v>60</v>
      </c>
      <c r="D81" s="11" t="s">
        <v>123</v>
      </c>
      <c r="E81" s="24" t="s">
        <v>65</v>
      </c>
      <c r="F81" s="12">
        <v>0.034068923611111114</v>
      </c>
      <c r="G81" s="11" t="str">
        <f t="shared" si="8"/>
        <v>4.54/km</v>
      </c>
      <c r="H81" s="12">
        <f t="shared" si="9"/>
        <v>0.012008738425925931</v>
      </c>
      <c r="I81" s="12">
        <f>F81-INDEX($F$5:$F$126,MATCH(D81,$D$5:$D$126,0))</f>
        <v>0.006611956018518526</v>
      </c>
    </row>
    <row r="82" spans="1:9" ht="15" customHeight="1">
      <c r="A82" s="11">
        <v>78</v>
      </c>
      <c r="B82" s="24" t="s">
        <v>81</v>
      </c>
      <c r="C82" s="24" t="s">
        <v>185</v>
      </c>
      <c r="D82" s="11" t="s">
        <v>64</v>
      </c>
      <c r="E82" s="24" t="s">
        <v>65</v>
      </c>
      <c r="F82" s="12">
        <v>0.0341462962962963</v>
      </c>
      <c r="G82" s="11" t="str">
        <f t="shared" si="8"/>
        <v>4.55/km</v>
      </c>
      <c r="H82" s="12">
        <f t="shared" si="9"/>
        <v>0.012086111111111117</v>
      </c>
      <c r="I82" s="12">
        <f>F82-INDEX($F$5:$F$126,MATCH(D82,$D$5:$D$126,0))</f>
        <v>0.011863206018518525</v>
      </c>
    </row>
    <row r="83" spans="1:9" ht="15" customHeight="1">
      <c r="A83" s="11">
        <v>79</v>
      </c>
      <c r="B83" s="24" t="s">
        <v>32</v>
      </c>
      <c r="C83" s="24" t="s">
        <v>36</v>
      </c>
      <c r="D83" s="11" t="s">
        <v>62</v>
      </c>
      <c r="E83" s="24" t="s">
        <v>75</v>
      </c>
      <c r="F83" s="12">
        <v>0.03412119212962963</v>
      </c>
      <c r="G83" s="11" t="str">
        <f t="shared" si="8"/>
        <v>4.55/km</v>
      </c>
      <c r="H83" s="12">
        <f t="shared" si="9"/>
        <v>0.012061006944444445</v>
      </c>
      <c r="I83" s="12">
        <f>F83-INDEX($F$5:$F$126,MATCH(D83,$D$5:$D$126,0))</f>
        <v>0.012061006944444445</v>
      </c>
    </row>
    <row r="84" spans="1:9" ht="15" customHeight="1">
      <c r="A84" s="11">
        <v>80</v>
      </c>
      <c r="B84" s="24" t="s">
        <v>186</v>
      </c>
      <c r="C84" s="24" t="s">
        <v>110</v>
      </c>
      <c r="D84" s="11" t="s">
        <v>62</v>
      </c>
      <c r="E84" s="24" t="s">
        <v>75</v>
      </c>
      <c r="F84" s="12">
        <v>0.034138368055555555</v>
      </c>
      <c r="G84" s="11" t="str">
        <f t="shared" si="8"/>
        <v>4.55/km</v>
      </c>
      <c r="H84" s="12">
        <f t="shared" si="9"/>
        <v>0.012078182870370373</v>
      </c>
      <c r="I84" s="12">
        <f>F84-INDEX($F$5:$F$126,MATCH(D84,$D$5:$D$126,0))</f>
        <v>0.012078182870370373</v>
      </c>
    </row>
    <row r="85" spans="1:9" ht="15" customHeight="1">
      <c r="A85" s="11">
        <v>81</v>
      </c>
      <c r="B85" s="24" t="s">
        <v>187</v>
      </c>
      <c r="C85" s="24" t="s">
        <v>19</v>
      </c>
      <c r="D85" s="11" t="s">
        <v>126</v>
      </c>
      <c r="E85" s="24" t="s">
        <v>169</v>
      </c>
      <c r="F85" s="12">
        <v>0.034208032407407406</v>
      </c>
      <c r="G85" s="11" t="str">
        <f t="shared" si="8"/>
        <v>4.56/km</v>
      </c>
      <c r="H85" s="12">
        <f t="shared" si="9"/>
        <v>0.012147847222222223</v>
      </c>
      <c r="I85" s="12">
        <f>F85-INDEX($F$5:$F$126,MATCH(D85,$D$5:$D$126,0))</f>
        <v>0.006603506944444441</v>
      </c>
    </row>
    <row r="86" spans="1:9" ht="15" customHeight="1">
      <c r="A86" s="11">
        <v>82</v>
      </c>
      <c r="B86" s="24" t="s">
        <v>188</v>
      </c>
      <c r="C86" s="24" t="s">
        <v>189</v>
      </c>
      <c r="D86" s="11" t="s">
        <v>141</v>
      </c>
      <c r="E86" s="24" t="s">
        <v>169</v>
      </c>
      <c r="F86" s="12">
        <v>0.034283043981481486</v>
      </c>
      <c r="G86" s="11" t="str">
        <f t="shared" si="8"/>
        <v>4.56/km</v>
      </c>
      <c r="H86" s="12">
        <f t="shared" si="9"/>
        <v>0.012222858796296303</v>
      </c>
      <c r="I86" s="12">
        <f>F86-INDEX($F$5:$F$126,MATCH(D86,$D$5:$D$126,0))</f>
        <v>0.005280821759259265</v>
      </c>
    </row>
    <row r="87" spans="1:9" ht="15" customHeight="1">
      <c r="A87" s="11">
        <v>83</v>
      </c>
      <c r="B87" s="24" t="s">
        <v>167</v>
      </c>
      <c r="C87" s="24" t="s">
        <v>77</v>
      </c>
      <c r="D87" s="11" t="s">
        <v>83</v>
      </c>
      <c r="E87" s="24" t="s">
        <v>169</v>
      </c>
      <c r="F87" s="12">
        <v>0.03431487268518519</v>
      </c>
      <c r="G87" s="11" t="str">
        <f t="shared" si="8"/>
        <v>4.57/km</v>
      </c>
      <c r="H87" s="12">
        <f t="shared" si="9"/>
        <v>0.012254687500000007</v>
      </c>
      <c r="I87" s="12">
        <f>F87-INDEX($F$5:$F$126,MATCH(D87,$D$5:$D$126,0))</f>
        <v>0.00865778935185186</v>
      </c>
    </row>
    <row r="88" spans="1:9" ht="15" customHeight="1">
      <c r="A88" s="11">
        <v>84</v>
      </c>
      <c r="B88" s="24" t="s">
        <v>190</v>
      </c>
      <c r="C88" s="24" t="s">
        <v>191</v>
      </c>
      <c r="D88" s="11" t="s">
        <v>78</v>
      </c>
      <c r="E88" s="24" t="s">
        <v>34</v>
      </c>
      <c r="F88" s="12">
        <v>0.03521486111111111</v>
      </c>
      <c r="G88" s="11" t="str">
        <f t="shared" si="8"/>
        <v>5.04/km</v>
      </c>
      <c r="H88" s="12">
        <f t="shared" si="9"/>
        <v>0.01315467592592593</v>
      </c>
      <c r="I88" s="12">
        <f>F88-INDEX($F$5:$F$126,MATCH(D88,$D$5:$D$126,0))</f>
        <v>0.010469282407407406</v>
      </c>
    </row>
    <row r="89" spans="1:9" ht="15" customHeight="1">
      <c r="A89" s="11">
        <v>85</v>
      </c>
      <c r="B89" s="24" t="s">
        <v>192</v>
      </c>
      <c r="C89" s="24" t="s">
        <v>42</v>
      </c>
      <c r="D89" s="11" t="s">
        <v>100</v>
      </c>
      <c r="E89" s="24" t="s">
        <v>65</v>
      </c>
      <c r="F89" s="12">
        <v>0.03542025462962963</v>
      </c>
      <c r="G89" s="11" t="str">
        <f t="shared" si="8"/>
        <v>5.06/km</v>
      </c>
      <c r="H89" s="12">
        <f t="shared" si="9"/>
        <v>0.013360069444444449</v>
      </c>
      <c r="I89" s="12">
        <f>F89-INDEX($F$5:$F$126,MATCH(D89,$D$5:$D$126,0))</f>
        <v>0.008955856481481485</v>
      </c>
    </row>
    <row r="90" spans="1:9" ht="15" customHeight="1">
      <c r="A90" s="11">
        <v>86</v>
      </c>
      <c r="B90" s="24" t="s">
        <v>193</v>
      </c>
      <c r="C90" s="24" t="s">
        <v>12</v>
      </c>
      <c r="D90" s="11" t="s">
        <v>100</v>
      </c>
      <c r="E90" s="24" t="s">
        <v>194</v>
      </c>
      <c r="F90" s="12">
        <v>0.03576172453703704</v>
      </c>
      <c r="G90" s="11" t="str">
        <f t="shared" si="8"/>
        <v>5.09/km</v>
      </c>
      <c r="H90" s="12">
        <f t="shared" si="9"/>
        <v>0.013701539351851859</v>
      </c>
      <c r="I90" s="12">
        <f>F90-INDEX($F$5:$F$126,MATCH(D90,$D$5:$D$126,0))</f>
        <v>0.009297326388888895</v>
      </c>
    </row>
    <row r="91" spans="1:9" ht="15" customHeight="1">
      <c r="A91" s="11">
        <v>87</v>
      </c>
      <c r="B91" s="24" t="s">
        <v>195</v>
      </c>
      <c r="C91" s="24" t="s">
        <v>23</v>
      </c>
      <c r="D91" s="11" t="s">
        <v>141</v>
      </c>
      <c r="E91" s="24" t="s">
        <v>169</v>
      </c>
      <c r="F91" s="12">
        <v>0.035787754629629624</v>
      </c>
      <c r="G91" s="11" t="str">
        <f t="shared" si="8"/>
        <v>5.09/km</v>
      </c>
      <c r="H91" s="12">
        <f t="shared" si="9"/>
        <v>0.013727569444444442</v>
      </c>
      <c r="I91" s="12">
        <f>F91-INDEX($F$5:$F$126,MATCH(D91,$D$5:$D$126,0))</f>
        <v>0.006785532407407403</v>
      </c>
    </row>
    <row r="92" spans="1:9" ht="15" customHeight="1">
      <c r="A92" s="11">
        <v>88</v>
      </c>
      <c r="B92" s="24" t="s">
        <v>53</v>
      </c>
      <c r="C92" s="24" t="s">
        <v>45</v>
      </c>
      <c r="D92" s="11" t="s">
        <v>196</v>
      </c>
      <c r="E92" s="24" t="s">
        <v>179</v>
      </c>
      <c r="F92" s="12">
        <v>0.0363809375</v>
      </c>
      <c r="G92" s="11" t="str">
        <f t="shared" si="8"/>
        <v>5.14/km</v>
      </c>
      <c r="H92" s="12">
        <f t="shared" si="9"/>
        <v>0.01432075231481482</v>
      </c>
      <c r="I92" s="12">
        <f>F92-INDEX($F$5:$F$126,MATCH(D92,$D$5:$D$126,0))</f>
        <v>0</v>
      </c>
    </row>
    <row r="93" spans="1:9" ht="15" customHeight="1">
      <c r="A93" s="11">
        <v>89</v>
      </c>
      <c r="B93" s="24" t="s">
        <v>197</v>
      </c>
      <c r="C93" s="24" t="s">
        <v>198</v>
      </c>
      <c r="D93" s="11" t="s">
        <v>123</v>
      </c>
      <c r="E93" s="24" t="s">
        <v>179</v>
      </c>
      <c r="F93" s="12">
        <v>0.036389826388888886</v>
      </c>
      <c r="G93" s="11" t="str">
        <f t="shared" si="8"/>
        <v>5.14/km</v>
      </c>
      <c r="H93" s="12">
        <f t="shared" si="9"/>
        <v>0.014329641203703704</v>
      </c>
      <c r="I93" s="12">
        <f>F93-INDEX($F$5:$F$126,MATCH(D93,$D$5:$D$126,0))</f>
        <v>0.008932858796296298</v>
      </c>
    </row>
    <row r="94" spans="1:9" ht="15" customHeight="1">
      <c r="A94" s="11">
        <v>90</v>
      </c>
      <c r="B94" s="24" t="s">
        <v>199</v>
      </c>
      <c r="C94" s="24" t="s">
        <v>38</v>
      </c>
      <c r="D94" s="11" t="s">
        <v>126</v>
      </c>
      <c r="E94" s="24" t="s">
        <v>65</v>
      </c>
      <c r="F94" s="12">
        <v>0.03643013888888889</v>
      </c>
      <c r="G94" s="11" t="str">
        <f t="shared" si="8"/>
        <v>5.15/km</v>
      </c>
      <c r="H94" s="12">
        <f t="shared" si="9"/>
        <v>0.014369953703703704</v>
      </c>
      <c r="I94" s="12">
        <f>F94-INDEX($F$5:$F$126,MATCH(D94,$D$5:$D$126,0))</f>
        <v>0.008825613425925923</v>
      </c>
    </row>
    <row r="95" spans="1:9" ht="15" customHeight="1">
      <c r="A95" s="11">
        <v>91</v>
      </c>
      <c r="B95" s="24" t="s">
        <v>200</v>
      </c>
      <c r="C95" s="24" t="s">
        <v>201</v>
      </c>
      <c r="D95" s="11" t="s">
        <v>141</v>
      </c>
      <c r="E95" s="24" t="s">
        <v>75</v>
      </c>
      <c r="F95" s="12">
        <v>0.03655172453703704</v>
      </c>
      <c r="G95" s="11" t="str">
        <f t="shared" si="8"/>
        <v>5.16/km</v>
      </c>
      <c r="H95" s="12">
        <f t="shared" si="9"/>
        <v>0.014491539351851858</v>
      </c>
      <c r="I95" s="12">
        <f>F95-INDEX($F$5:$F$126,MATCH(D95,$D$5:$D$126,0))</f>
        <v>0.00754950231481482</v>
      </c>
    </row>
    <row r="96" spans="1:9" ht="15" customHeight="1">
      <c r="A96" s="11">
        <v>92</v>
      </c>
      <c r="B96" s="24" t="s">
        <v>202</v>
      </c>
      <c r="C96" s="24" t="s">
        <v>112</v>
      </c>
      <c r="D96" s="11" t="s">
        <v>141</v>
      </c>
      <c r="E96" s="24" t="s">
        <v>194</v>
      </c>
      <c r="F96" s="12">
        <v>0.03696256944444445</v>
      </c>
      <c r="G96" s="11" t="str">
        <f t="shared" si="8"/>
        <v>5.19/km</v>
      </c>
      <c r="H96" s="12">
        <f t="shared" si="9"/>
        <v>0.014902384259259265</v>
      </c>
      <c r="I96" s="12">
        <f>F96-INDEX($F$5:$F$126,MATCH(D96,$D$5:$D$126,0))</f>
        <v>0.007960347222222226</v>
      </c>
    </row>
    <row r="97" spans="1:9" ht="15" customHeight="1">
      <c r="A97" s="11">
        <v>93</v>
      </c>
      <c r="B97" s="24" t="s">
        <v>203</v>
      </c>
      <c r="C97" s="24" t="s">
        <v>38</v>
      </c>
      <c r="D97" s="11" t="s">
        <v>78</v>
      </c>
      <c r="E97" s="24" t="s">
        <v>65</v>
      </c>
      <c r="F97" s="12">
        <v>0.037576076388888886</v>
      </c>
      <c r="G97" s="11" t="str">
        <f t="shared" si="8"/>
        <v>5.25/km</v>
      </c>
      <c r="H97" s="12">
        <f t="shared" si="9"/>
        <v>0.015515891203703704</v>
      </c>
      <c r="I97" s="12">
        <f>F97-INDEX($F$5:$F$126,MATCH(D97,$D$5:$D$126,0))</f>
        <v>0.01283049768518518</v>
      </c>
    </row>
    <row r="98" spans="1:9" ht="15" customHeight="1">
      <c r="A98" s="11">
        <v>94</v>
      </c>
      <c r="B98" s="24" t="s">
        <v>204</v>
      </c>
      <c r="C98" s="24" t="s">
        <v>205</v>
      </c>
      <c r="D98" s="11" t="s">
        <v>206</v>
      </c>
      <c r="E98" s="24" t="s">
        <v>33</v>
      </c>
      <c r="F98" s="12">
        <v>0.0377006712962963</v>
      </c>
      <c r="G98" s="11" t="str">
        <f t="shared" si="8"/>
        <v>5.26/km</v>
      </c>
      <c r="H98" s="12">
        <f t="shared" si="9"/>
        <v>0.015640486111111115</v>
      </c>
      <c r="I98" s="12">
        <f>F98-INDEX($F$5:$F$126,MATCH(D98,$D$5:$D$126,0))</f>
        <v>0</v>
      </c>
    </row>
    <row r="99" spans="1:9" ht="15" customHeight="1">
      <c r="A99" s="11">
        <v>95</v>
      </c>
      <c r="B99" s="24" t="s">
        <v>207</v>
      </c>
      <c r="C99" s="24" t="s">
        <v>208</v>
      </c>
      <c r="D99" s="11" t="s">
        <v>126</v>
      </c>
      <c r="E99" s="24" t="s">
        <v>65</v>
      </c>
      <c r="F99" s="12">
        <v>0.03827917824074074</v>
      </c>
      <c r="G99" s="11" t="str">
        <f t="shared" si="8"/>
        <v>5.31/km</v>
      </c>
      <c r="H99" s="12">
        <f t="shared" si="9"/>
        <v>0.016218993055555554</v>
      </c>
      <c r="I99" s="12">
        <f>F99-INDEX($F$5:$F$126,MATCH(D99,$D$5:$D$126,0))</f>
        <v>0.010674652777777772</v>
      </c>
    </row>
    <row r="100" spans="1:9" ht="15" customHeight="1">
      <c r="A100" s="11">
        <v>96</v>
      </c>
      <c r="B100" s="24" t="s">
        <v>209</v>
      </c>
      <c r="C100" s="24" t="s">
        <v>40</v>
      </c>
      <c r="D100" s="11" t="s">
        <v>67</v>
      </c>
      <c r="E100" s="24" t="s">
        <v>33</v>
      </c>
      <c r="F100" s="12">
        <v>0.03966537037037037</v>
      </c>
      <c r="G100" s="11" t="str">
        <f t="shared" si="8"/>
        <v>5.43/km</v>
      </c>
      <c r="H100" s="12">
        <f t="shared" si="9"/>
        <v>0.01760518518518519</v>
      </c>
      <c r="I100" s="12">
        <f>F100-INDEX($F$5:$F$126,MATCH(D100,$D$5:$D$126,0))</f>
        <v>0.01566912037037037</v>
      </c>
    </row>
    <row r="101" spans="1:9" ht="15" customHeight="1">
      <c r="A101" s="11">
        <v>97</v>
      </c>
      <c r="B101" s="24" t="s">
        <v>210</v>
      </c>
      <c r="C101" s="24" t="s">
        <v>211</v>
      </c>
      <c r="D101" s="11" t="s">
        <v>141</v>
      </c>
      <c r="E101" s="24" t="s">
        <v>65</v>
      </c>
      <c r="F101" s="12">
        <v>0.043574571759259266</v>
      </c>
      <c r="G101" s="11" t="str">
        <f t="shared" si="8"/>
        <v>6.17/km</v>
      </c>
      <c r="H101" s="12">
        <f t="shared" si="9"/>
        <v>0.021514386574074083</v>
      </c>
      <c r="I101" s="12">
        <f>F101-INDEX($F$5:$F$126,MATCH(D101,$D$5:$D$126,0))</f>
        <v>0.014572349537037045</v>
      </c>
    </row>
    <row r="102" spans="1:9" ht="15" customHeight="1">
      <c r="A102" s="19">
        <v>98</v>
      </c>
      <c r="B102" s="25" t="s">
        <v>63</v>
      </c>
      <c r="C102" s="25" t="s">
        <v>198</v>
      </c>
      <c r="D102" s="19" t="s">
        <v>141</v>
      </c>
      <c r="E102" s="25" t="s">
        <v>65</v>
      </c>
      <c r="F102" s="20">
        <v>0.043577662037037036</v>
      </c>
      <c r="G102" s="19" t="str">
        <f t="shared" si="8"/>
        <v>6.17/km</v>
      </c>
      <c r="H102" s="20">
        <f t="shared" si="9"/>
        <v>0.021517476851851854</v>
      </c>
      <c r="I102" s="20">
        <f>F102-INDEX($F$5:$F$126,MATCH(D102,$D$5:$D$126,0))</f>
        <v>0.014575439814814815</v>
      </c>
    </row>
  </sheetData>
  <sheetProtection/>
  <autoFilter ref="A4:I10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Liberty Run Christmas</v>
      </c>
      <c r="B1" s="39"/>
      <c r="C1" s="40"/>
    </row>
    <row r="2" spans="1:3" ht="24" customHeight="1">
      <c r="A2" s="41" t="str">
        <f>Individuale!A2</f>
        <v>6ª edizione</v>
      </c>
      <c r="B2" s="41"/>
      <c r="C2" s="41"/>
    </row>
    <row r="3" spans="1:3" ht="24" customHeight="1">
      <c r="A3" s="42" t="str">
        <f>Individuale!A3</f>
        <v>Civitavecchia (RM) Italia - Domenica 18/12/2016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6">
        <v>1</v>
      </c>
      <c r="B5" s="27" t="s">
        <v>65</v>
      </c>
      <c r="C5" s="43">
        <v>31</v>
      </c>
    </row>
    <row r="6" spans="1:3" ht="15" customHeight="1">
      <c r="A6" s="28">
        <v>2</v>
      </c>
      <c r="B6" s="29" t="s">
        <v>75</v>
      </c>
      <c r="C6" s="44">
        <v>16</v>
      </c>
    </row>
    <row r="7" spans="1:3" ht="15" customHeight="1">
      <c r="A7" s="28">
        <v>3</v>
      </c>
      <c r="B7" s="29" t="s">
        <v>34</v>
      </c>
      <c r="C7" s="44">
        <v>10</v>
      </c>
    </row>
    <row r="8" spans="1:3" ht="15" customHeight="1">
      <c r="A8" s="28">
        <v>4</v>
      </c>
      <c r="B8" s="29" t="s">
        <v>33</v>
      </c>
      <c r="C8" s="44">
        <v>8</v>
      </c>
    </row>
    <row r="9" spans="1:3" ht="15" customHeight="1">
      <c r="A9" s="28">
        <v>5</v>
      </c>
      <c r="B9" s="29" t="s">
        <v>70</v>
      </c>
      <c r="C9" s="44">
        <v>6</v>
      </c>
    </row>
    <row r="10" spans="1:3" ht="15" customHeight="1">
      <c r="A10" s="28">
        <v>6</v>
      </c>
      <c r="B10" s="29" t="s">
        <v>169</v>
      </c>
      <c r="C10" s="44">
        <v>5</v>
      </c>
    </row>
    <row r="11" spans="1:3" ht="15" customHeight="1">
      <c r="A11" s="28">
        <v>7</v>
      </c>
      <c r="B11" s="29" t="s">
        <v>179</v>
      </c>
      <c r="C11" s="44">
        <v>3</v>
      </c>
    </row>
    <row r="12" spans="1:3" ht="15" customHeight="1">
      <c r="A12" s="28">
        <v>8</v>
      </c>
      <c r="B12" s="29" t="s">
        <v>101</v>
      </c>
      <c r="C12" s="44">
        <v>2</v>
      </c>
    </row>
    <row r="13" spans="1:3" ht="15" customHeight="1">
      <c r="A13" s="28">
        <v>9</v>
      </c>
      <c r="B13" s="29" t="s">
        <v>194</v>
      </c>
      <c r="C13" s="44">
        <v>2</v>
      </c>
    </row>
    <row r="14" spans="1:3" ht="15" customHeight="1">
      <c r="A14" s="28">
        <v>10</v>
      </c>
      <c r="B14" s="29" t="s">
        <v>142</v>
      </c>
      <c r="C14" s="44">
        <v>2</v>
      </c>
    </row>
    <row r="15" spans="1:3" ht="15" customHeight="1">
      <c r="A15" s="28">
        <v>11</v>
      </c>
      <c r="B15" s="29" t="s">
        <v>103</v>
      </c>
      <c r="C15" s="44">
        <v>1</v>
      </c>
    </row>
    <row r="16" spans="1:3" ht="15" customHeight="1">
      <c r="A16" s="28">
        <v>12</v>
      </c>
      <c r="B16" s="29" t="s">
        <v>117</v>
      </c>
      <c r="C16" s="44">
        <v>1</v>
      </c>
    </row>
    <row r="17" spans="1:3" ht="15" customHeight="1">
      <c r="A17" s="28">
        <v>13</v>
      </c>
      <c r="B17" s="29" t="s">
        <v>133</v>
      </c>
      <c r="C17" s="44">
        <v>1</v>
      </c>
    </row>
    <row r="18" spans="1:3" ht="15" customHeight="1">
      <c r="A18" s="28">
        <v>14</v>
      </c>
      <c r="B18" s="29" t="s">
        <v>95</v>
      </c>
      <c r="C18" s="44">
        <v>1</v>
      </c>
    </row>
    <row r="19" spans="1:3" ht="15" customHeight="1">
      <c r="A19" s="28">
        <v>15</v>
      </c>
      <c r="B19" s="29" t="s">
        <v>120</v>
      </c>
      <c r="C19" s="44">
        <v>1</v>
      </c>
    </row>
    <row r="20" spans="1:3" ht="15" customHeight="1">
      <c r="A20" s="28">
        <v>16</v>
      </c>
      <c r="B20" s="29" t="s">
        <v>68</v>
      </c>
      <c r="C20" s="44">
        <v>1</v>
      </c>
    </row>
    <row r="21" spans="1:3" ht="15" customHeight="1">
      <c r="A21" s="28">
        <v>17</v>
      </c>
      <c r="B21" s="29" t="s">
        <v>173</v>
      </c>
      <c r="C21" s="44">
        <v>1</v>
      </c>
    </row>
    <row r="22" spans="1:3" ht="15" customHeight="1">
      <c r="A22" s="28">
        <v>18</v>
      </c>
      <c r="B22" s="29" t="s">
        <v>91</v>
      </c>
      <c r="C22" s="44">
        <v>1</v>
      </c>
    </row>
    <row r="23" spans="1:3" ht="15" customHeight="1">
      <c r="A23" s="28">
        <v>19</v>
      </c>
      <c r="B23" s="29" t="s">
        <v>84</v>
      </c>
      <c r="C23" s="44">
        <v>1</v>
      </c>
    </row>
    <row r="24" spans="1:3" ht="15" customHeight="1">
      <c r="A24" s="28">
        <v>20</v>
      </c>
      <c r="B24" s="29" t="s">
        <v>72</v>
      </c>
      <c r="C24" s="44">
        <v>1</v>
      </c>
    </row>
    <row r="25" spans="1:3" ht="15" customHeight="1">
      <c r="A25" s="28">
        <v>21</v>
      </c>
      <c r="B25" s="29" t="s">
        <v>144</v>
      </c>
      <c r="C25" s="44">
        <v>1</v>
      </c>
    </row>
    <row r="26" spans="1:3" ht="15" customHeight="1">
      <c r="A26" s="28">
        <v>22</v>
      </c>
      <c r="B26" s="29" t="s">
        <v>48</v>
      </c>
      <c r="C26" s="44">
        <v>1</v>
      </c>
    </row>
    <row r="27" spans="1:3" ht="15" customHeight="1">
      <c r="A27" s="17">
        <v>23</v>
      </c>
      <c r="B27" s="18" t="s">
        <v>44</v>
      </c>
      <c r="C27" s="45">
        <v>1</v>
      </c>
    </row>
    <row r="28" ht="12.75">
      <c r="C28" s="2">
        <f>SUM(C5:C27)</f>
        <v>98</v>
      </c>
    </row>
  </sheetData>
  <sheetProtection/>
  <autoFilter ref="A4:C4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2016-12-27T11:57:43Z</dcterms:modified>
  <cp:category/>
  <cp:version/>
  <cp:contentType/>
  <cp:contentStatus/>
</cp:coreProperties>
</file>