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<sst xmlns="http://schemas.openxmlformats.org/spreadsheetml/2006/main" count="126" uniqueCount="80">
  <si>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</si>
  <si>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</si>
  <si>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</si>
  <si>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</si>
  <si>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</si>
  <si>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</si>
  <si>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</si>
  <si>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</si>
  <si>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</si>
  <si>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</si>
  <si>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</si>
  <si>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RUNNING EVOLUTION</t>
  </si>
  <si>
    <t>LAZIO RUNNERS TEAM A.S.D.</t>
  </si>
  <si>
    <t>ROMATLETICA FOOTWORKS</t>
  </si>
  <si>
    <t xml:space="preserve"> 16ª edizione</t>
  </si>
  <si>
    <t>SM35</t>
  </si>
  <si>
    <t>SM</t>
  </si>
  <si>
    <t>SANTA MARINELLA ATHLETIC CLUB</t>
  </si>
  <si>
    <t>SM50</t>
  </si>
  <si>
    <t>SM45</t>
  </si>
  <si>
    <t>SF40</t>
  </si>
  <si>
    <t>SM40</t>
  </si>
  <si>
    <t>SM60</t>
  </si>
  <si>
    <t>SM65</t>
  </si>
  <si>
    <t>ATL. TUSCULUM</t>
  </si>
  <si>
    <t>SF45</t>
  </si>
  <si>
    <t>ROMA EST RUNNERS A.S.D.</t>
  </si>
  <si>
    <t>SF</t>
  </si>
  <si>
    <t>S.S. LAZIO ATLETICA LEGGERA</t>
  </si>
  <si>
    <t>FORHANS TEAM</t>
  </si>
  <si>
    <t>SM55</t>
  </si>
  <si>
    <t>ASS.ATL.LIBERTAS ORVIETO</t>
  </si>
  <si>
    <t>SM70</t>
  </si>
  <si>
    <t>20 Miglia di Fiano Romano</t>
  </si>
  <si>
    <t>Fiano Romano (RM) Italia - Domenica 16/10/2016</t>
  </si>
  <si>
    <t>REA FABIO</t>
  </si>
  <si>
    <t>MOLINARI ENZO</t>
  </si>
  <si>
    <t>A.S.D. ATLETICA TUSCULUM</t>
  </si>
  <si>
    <t>CARDONA LUIS</t>
  </si>
  <si>
    <t>G.S. POD. PRENESTE</t>
  </si>
  <si>
    <t>COSTANTINI FABIO</t>
  </si>
  <si>
    <t>VALERI LUCIANO</t>
  </si>
  <si>
    <t>ARMIERI GIANLUCA</t>
  </si>
  <si>
    <t>I GRILLI RUNNERS</t>
  </si>
  <si>
    <t>TOMEI RICCARDO</t>
  </si>
  <si>
    <t>TAZZA GIORGIO</t>
  </si>
  <si>
    <t>AMATORI PODISTICA TERNI</t>
  </si>
  <si>
    <t>SALVATI LANFRANCO</t>
  </si>
  <si>
    <t>GABRIELLI STEFANIA</t>
  </si>
  <si>
    <t>ATLETICA LA SBARRA</t>
  </si>
  <si>
    <t>GALANELLI STEFANO</t>
  </si>
  <si>
    <t>STABILE ANTONIO</t>
  </si>
  <si>
    <t>GSD PETER PAN</t>
  </si>
  <si>
    <t>ORLANDI DANILO</t>
  </si>
  <si>
    <t>CORBO DAVIDE</t>
  </si>
  <si>
    <t>TIVOLI MARATHON</t>
  </si>
  <si>
    <t>CALICCHIA WALTER</t>
  </si>
  <si>
    <t>SARDO FABRIZIO</t>
  </si>
  <si>
    <t>CORSI NAIDA</t>
  </si>
  <si>
    <t>SF35</t>
  </si>
  <si>
    <t>DIARIO MARIO</t>
  </si>
  <si>
    <t>FULMINI &amp; SAETTE</t>
  </si>
  <si>
    <t>CUMELLI TULLIO</t>
  </si>
  <si>
    <t>BIANCO MODA SPORT CIAMPINO ASD</t>
  </si>
  <si>
    <t>BESTIACO MARINO</t>
  </si>
  <si>
    <t>FERRANTINI SEVERINA</t>
  </si>
  <si>
    <t>SF55</t>
  </si>
  <si>
    <t>ATL. MONTE MARIO</t>
  </si>
  <si>
    <t>CALICCHIA CHIARA</t>
  </si>
  <si>
    <t>PIZZARI MARIA RITA</t>
  </si>
  <si>
    <t>PINTUS GIOVANNI</t>
  </si>
  <si>
    <t>A.S.D. RUNNERS RIETI TOUR</t>
  </si>
  <si>
    <t>LOFFREDO COSTANZA</t>
  </si>
  <si>
    <t>ZAPPONINI ALESSANDRO</t>
  </si>
  <si>
    <t>MESSECA LOREDANA</t>
  </si>
  <si>
    <t>MANCINI DOMENICO</t>
  </si>
  <si>
    <t>SM75</t>
  </si>
  <si>
    <t>CIOCCHETTI SILVANA</t>
  </si>
  <si>
    <t>SF65</t>
  </si>
  <si>
    <t>VEROLI FEDERICO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</si>
</sst>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34</v>
      </c>
      <c r="B3" s="32"/>
      <c r="C3" s="32"/>
      <c r="D3" s="32"/>
      <c r="E3" s="32"/>
      <c r="F3" s="32"/>
      <c r="G3" s="32"/>
      <c r="H3" s="3" t="s">
        <v>0</v>
      </c>
      <c r="I3" s="4">
        <v>32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3" t="s">
        <v>35</v>
      </c>
      <c r="C5" s="40"/>
      <c r="D5" s="11" t="s">
        <v>15</v>
      </c>
      <c r="E5" s="37" t="s">
        <v>12</v>
      </c>
      <c r="F5" s="14">
        <v>0.04789351851851852</v>
      </c>
      <c r="G5" s="11" t="str">
        <f>TEXT(INT((HOUR(F5)*3600+MINUTE(F5)*60+SECOND(F5))/$I$3/60),"0")&amp;"."&amp;TEXT(MOD((HOUR(F5)*3600+MINUTE(F5)*60+SECOND(F5))/$I$3,60),"00")&amp;"/km"</f>
        <v>2.09/km</v>
      </c>
      <c r="H5" s="14">
        <f>F5-$F$5</f>
        <v>0</v>
      </c>
      <c r="I5" s="14">
        <f>F5-INDEX($F$5:$F$34,MATCH(D5,$D$5:$D$34,0))</f>
        <v>0</v>
      </c>
    </row>
    <row r="6" spans="1:9" s="10" customFormat="1" ht="15" customHeight="1">
      <c r="A6" s="12">
        <v>2</v>
      </c>
      <c r="B6" s="44" t="s">
        <v>36</v>
      </c>
      <c r="C6" s="41"/>
      <c r="D6" s="12" t="s">
        <v>15</v>
      </c>
      <c r="E6" s="38" t="s">
        <v>37</v>
      </c>
      <c r="F6" s="13">
        <v>0.05030092592592592</v>
      </c>
      <c r="G6" s="12" t="str">
        <f aca="true" t="shared" si="0" ref="G6:G21">TEXT(INT((HOUR(F6)*3600+MINUTE(F6)*60+SECOND(F6))/$I$3/60),"0")&amp;"."&amp;TEXT(MOD((HOUR(F6)*3600+MINUTE(F6)*60+SECOND(F6))/$I$3,60),"00")&amp;"/km"</f>
        <v>2.16/km</v>
      </c>
      <c r="H6" s="13">
        <f aca="true" t="shared" si="1" ref="H6:H21">F6-$F$5</f>
        <v>0.0024074074074073998</v>
      </c>
      <c r="I6" s="13">
        <f>F6-INDEX($F$5:$F$34,MATCH(D6,$D$5:$D$34,0))</f>
        <v>0.0024074074074073998</v>
      </c>
    </row>
    <row r="7" spans="1:9" s="10" customFormat="1" ht="15" customHeight="1">
      <c r="A7" s="12">
        <v>3</v>
      </c>
      <c r="B7" s="44" t="s">
        <v>38</v>
      </c>
      <c r="C7" s="41"/>
      <c r="D7" s="12" t="s">
        <v>21</v>
      </c>
      <c r="E7" s="38" t="s">
        <v>39</v>
      </c>
      <c r="F7" s="13">
        <v>0.05046296296296296</v>
      </c>
      <c r="G7" s="12" t="str">
        <f t="shared" si="0"/>
        <v>2.16/km</v>
      </c>
      <c r="H7" s="13">
        <f t="shared" si="1"/>
        <v>0.0025694444444444367</v>
      </c>
      <c r="I7" s="13">
        <f>F7-INDEX($F$5:$F$34,MATCH(D7,$D$5:$D$34,0))</f>
        <v>0</v>
      </c>
    </row>
    <row r="8" spans="1:9" s="10" customFormat="1" ht="15" customHeight="1">
      <c r="A8" s="12">
        <v>4</v>
      </c>
      <c r="B8" s="44" t="s">
        <v>40</v>
      </c>
      <c r="C8" s="41"/>
      <c r="D8" s="12" t="s">
        <v>16</v>
      </c>
      <c r="E8" s="38" t="s">
        <v>17</v>
      </c>
      <c r="F8" s="13">
        <v>0.051006944444444445</v>
      </c>
      <c r="G8" s="12" t="str">
        <f t="shared" si="0"/>
        <v>2.18/km</v>
      </c>
      <c r="H8" s="13">
        <f t="shared" si="1"/>
        <v>0.0031134259259259223</v>
      </c>
      <c r="I8" s="13">
        <f>F8-INDEX($F$5:$F$34,MATCH(D8,$D$5:$D$34,0))</f>
        <v>0</v>
      </c>
    </row>
    <row r="9" spans="1:9" s="10" customFormat="1" ht="15" customHeight="1">
      <c r="A9" s="12">
        <v>5</v>
      </c>
      <c r="B9" s="44" t="s">
        <v>41</v>
      </c>
      <c r="C9" s="41"/>
      <c r="D9" s="12" t="s">
        <v>22</v>
      </c>
      <c r="E9" s="38" t="s">
        <v>39</v>
      </c>
      <c r="F9" s="13">
        <v>0.05236111111111111</v>
      </c>
      <c r="G9" s="12" t="str">
        <f t="shared" si="0"/>
        <v>2.21/km</v>
      </c>
      <c r="H9" s="13">
        <f t="shared" si="1"/>
        <v>0.0044675925925925855</v>
      </c>
      <c r="I9" s="13">
        <f>F9-INDEX($F$5:$F$34,MATCH(D9,$D$5:$D$34,0))</f>
        <v>0</v>
      </c>
    </row>
    <row r="10" spans="1:9" s="10" customFormat="1" ht="15" customHeight="1">
      <c r="A10" s="12">
        <v>6</v>
      </c>
      <c r="B10" s="44" t="s">
        <v>42</v>
      </c>
      <c r="C10" s="41"/>
      <c r="D10" s="12" t="s">
        <v>19</v>
      </c>
      <c r="E10" s="38" t="s">
        <v>43</v>
      </c>
      <c r="F10" s="13">
        <v>0.05253472222222222</v>
      </c>
      <c r="G10" s="12" t="str">
        <f t="shared" si="0"/>
        <v>2.22/km</v>
      </c>
      <c r="H10" s="13">
        <f t="shared" si="1"/>
        <v>0.004641203703703696</v>
      </c>
      <c r="I10" s="13">
        <f>F10-INDEX($F$5:$F$34,MATCH(D10,$D$5:$D$34,0))</f>
        <v>0</v>
      </c>
    </row>
    <row r="11" spans="1:9" s="10" customFormat="1" ht="15" customHeight="1">
      <c r="A11" s="12">
        <v>7</v>
      </c>
      <c r="B11" s="44" t="s">
        <v>44</v>
      </c>
      <c r="C11" s="41"/>
      <c r="D11" s="12" t="s">
        <v>15</v>
      </c>
      <c r="E11" s="38" t="s">
        <v>24</v>
      </c>
      <c r="F11" s="13">
        <v>0.05358796296296297</v>
      </c>
      <c r="G11" s="12" t="str">
        <f t="shared" si="0"/>
        <v>2.25/km</v>
      </c>
      <c r="H11" s="13">
        <f t="shared" si="1"/>
        <v>0.005694444444444446</v>
      </c>
      <c r="I11" s="13">
        <f>F11-INDEX($F$5:$F$34,MATCH(D11,$D$5:$D$34,0))</f>
        <v>0.005694444444444446</v>
      </c>
    </row>
    <row r="12" spans="1:9" s="10" customFormat="1" ht="15" customHeight="1">
      <c r="A12" s="12">
        <v>8</v>
      </c>
      <c r="B12" s="44" t="s">
        <v>45</v>
      </c>
      <c r="C12" s="41"/>
      <c r="D12" s="12" t="s">
        <v>30</v>
      </c>
      <c r="E12" s="38" t="s">
        <v>46</v>
      </c>
      <c r="F12" s="13">
        <v>0.05517361111111111</v>
      </c>
      <c r="G12" s="12" t="str">
        <f t="shared" si="0"/>
        <v>2.29/km</v>
      </c>
      <c r="H12" s="13">
        <f t="shared" si="1"/>
        <v>0.007280092592592588</v>
      </c>
      <c r="I12" s="13">
        <f>F12-INDEX($F$5:$F$34,MATCH(D12,$D$5:$D$34,0))</f>
        <v>0</v>
      </c>
    </row>
    <row r="13" spans="1:9" s="10" customFormat="1" ht="15" customHeight="1">
      <c r="A13" s="12">
        <v>9</v>
      </c>
      <c r="B13" s="44" t="s">
        <v>47</v>
      </c>
      <c r="C13" s="41"/>
      <c r="D13" s="12" t="s">
        <v>30</v>
      </c>
      <c r="E13" s="38" t="s">
        <v>43</v>
      </c>
      <c r="F13" s="13">
        <v>0.05561342592592592</v>
      </c>
      <c r="G13" s="12" t="str">
        <f t="shared" si="0"/>
        <v>2.30/km</v>
      </c>
      <c r="H13" s="13">
        <f t="shared" si="1"/>
        <v>0.0077199074074073976</v>
      </c>
      <c r="I13" s="13">
        <f>F13-INDEX($F$5:$F$34,MATCH(D13,$D$5:$D$34,0))</f>
        <v>0.00043981481481480955</v>
      </c>
    </row>
    <row r="14" spans="1:9" s="10" customFormat="1" ht="15" customHeight="1">
      <c r="A14" s="12">
        <v>10</v>
      </c>
      <c r="B14" s="44" t="s">
        <v>48</v>
      </c>
      <c r="C14" s="41"/>
      <c r="D14" s="12" t="s">
        <v>20</v>
      </c>
      <c r="E14" s="38" t="s">
        <v>49</v>
      </c>
      <c r="F14" s="13">
        <v>0.05658564814814815</v>
      </c>
      <c r="G14" s="12" t="str">
        <f t="shared" si="0"/>
        <v>2.33/km</v>
      </c>
      <c r="H14" s="13">
        <f t="shared" si="1"/>
        <v>0.008692129629629626</v>
      </c>
      <c r="I14" s="13">
        <f>F14-INDEX($F$5:$F$34,MATCH(D14,$D$5:$D$34,0))</f>
        <v>0</v>
      </c>
    </row>
    <row r="15" spans="1:9" s="10" customFormat="1" ht="15" customHeight="1">
      <c r="A15" s="12">
        <v>11</v>
      </c>
      <c r="B15" s="44" t="s">
        <v>50</v>
      </c>
      <c r="C15" s="41"/>
      <c r="D15" s="12" t="s">
        <v>19</v>
      </c>
      <c r="E15" s="38" t="s">
        <v>31</v>
      </c>
      <c r="F15" s="13">
        <v>0.05853009259259259</v>
      </c>
      <c r="G15" s="12" t="str">
        <f t="shared" si="0"/>
        <v>2.38/km</v>
      </c>
      <c r="H15" s="13">
        <f t="shared" si="1"/>
        <v>0.010636574074074069</v>
      </c>
      <c r="I15" s="13">
        <f>F15-INDEX($F$5:$F$34,MATCH(D15,$D$5:$D$34,0))</f>
        <v>0.005995370370370373</v>
      </c>
    </row>
    <row r="16" spans="1:9" s="10" customFormat="1" ht="15" customHeight="1">
      <c r="A16" s="12">
        <v>12</v>
      </c>
      <c r="B16" s="44" t="s">
        <v>51</v>
      </c>
      <c r="C16" s="41"/>
      <c r="D16" s="12" t="s">
        <v>18</v>
      </c>
      <c r="E16" s="38" t="s">
        <v>52</v>
      </c>
      <c r="F16" s="13">
        <v>0.059363425925925924</v>
      </c>
      <c r="G16" s="12" t="str">
        <f t="shared" si="0"/>
        <v>2.40/km</v>
      </c>
      <c r="H16" s="13">
        <f t="shared" si="1"/>
        <v>0.011469907407407401</v>
      </c>
      <c r="I16" s="13">
        <f>F16-INDEX($F$5:$F$34,MATCH(D16,$D$5:$D$34,0))</f>
        <v>0</v>
      </c>
    </row>
    <row r="17" spans="1:9" s="10" customFormat="1" ht="15" customHeight="1">
      <c r="A17" s="12">
        <v>13</v>
      </c>
      <c r="B17" s="44" t="s">
        <v>53</v>
      </c>
      <c r="C17" s="41"/>
      <c r="D17" s="12" t="s">
        <v>18</v>
      </c>
      <c r="E17" s="38" t="s">
        <v>26</v>
      </c>
      <c r="F17" s="13">
        <v>0.06127314814814815</v>
      </c>
      <c r="G17" s="12" t="str">
        <f t="shared" si="0"/>
        <v>2.45/km</v>
      </c>
      <c r="H17" s="13">
        <f t="shared" si="1"/>
        <v>0.01337962962962963</v>
      </c>
      <c r="I17" s="13">
        <f>F17-INDEX($F$5:$F$34,MATCH(D17,$D$5:$D$34,0))</f>
        <v>0.0019097222222222293</v>
      </c>
    </row>
    <row r="18" spans="1:9" s="10" customFormat="1" ht="15" customHeight="1">
      <c r="A18" s="12">
        <v>14</v>
      </c>
      <c r="B18" s="44" t="s">
        <v>54</v>
      </c>
      <c r="C18" s="41"/>
      <c r="D18" s="12" t="s">
        <v>19</v>
      </c>
      <c r="E18" s="38" t="s">
        <v>55</v>
      </c>
      <c r="F18" s="13">
        <v>0.06127314814814815</v>
      </c>
      <c r="G18" s="12" t="str">
        <f t="shared" si="0"/>
        <v>2.45/km</v>
      </c>
      <c r="H18" s="13">
        <f t="shared" si="1"/>
        <v>0.01337962962962963</v>
      </c>
      <c r="I18" s="13">
        <f>F18-INDEX($F$5:$F$34,MATCH(D18,$D$5:$D$34,0))</f>
        <v>0.008738425925925934</v>
      </c>
    </row>
    <row r="19" spans="1:9" s="10" customFormat="1" ht="15" customHeight="1">
      <c r="A19" s="12">
        <v>15</v>
      </c>
      <c r="B19" s="44" t="s">
        <v>56</v>
      </c>
      <c r="C19" s="41"/>
      <c r="D19" s="12" t="s">
        <v>18</v>
      </c>
      <c r="E19" s="38" t="s">
        <v>28</v>
      </c>
      <c r="F19" s="13">
        <v>0.06335648148148149</v>
      </c>
      <c r="G19" s="12" t="str">
        <f t="shared" si="0"/>
        <v>2.51/km</v>
      </c>
      <c r="H19" s="13">
        <f t="shared" si="1"/>
        <v>0.015462962962962963</v>
      </c>
      <c r="I19" s="13">
        <f>F19-INDEX($F$5:$F$34,MATCH(D19,$D$5:$D$34,0))</f>
        <v>0.003993055555555562</v>
      </c>
    </row>
    <row r="20" spans="1:9" s="10" customFormat="1" ht="15" customHeight="1">
      <c r="A20" s="12">
        <v>16</v>
      </c>
      <c r="B20" s="44" t="s">
        <v>57</v>
      </c>
      <c r="C20" s="41"/>
      <c r="D20" s="12" t="s">
        <v>30</v>
      </c>
      <c r="E20" s="38" t="s">
        <v>28</v>
      </c>
      <c r="F20" s="13">
        <v>0.06335648148148149</v>
      </c>
      <c r="G20" s="12" t="str">
        <f t="shared" si="0"/>
        <v>2.51/km</v>
      </c>
      <c r="H20" s="13">
        <f t="shared" si="1"/>
        <v>0.015462962962962963</v>
      </c>
      <c r="I20" s="13">
        <f>F20-INDEX($F$5:$F$34,MATCH(D20,$D$5:$D$34,0))</f>
        <v>0.008182870370370375</v>
      </c>
    </row>
    <row r="21" spans="1:9" ht="15" customHeight="1">
      <c r="A21" s="12">
        <v>17</v>
      </c>
      <c r="B21" s="44" t="s">
        <v>58</v>
      </c>
      <c r="C21" s="41"/>
      <c r="D21" s="12" t="s">
        <v>59</v>
      </c>
      <c r="E21" s="38" t="s">
        <v>46</v>
      </c>
      <c r="F21" s="13">
        <v>0.06456018518518519</v>
      </c>
      <c r="G21" s="12" t="str">
        <f t="shared" si="0"/>
        <v>2.54/km</v>
      </c>
      <c r="H21" s="13">
        <f t="shared" si="1"/>
        <v>0.01666666666666667</v>
      </c>
      <c r="I21" s="13">
        <f>F21-INDEX($F$5:$F$34,MATCH(D21,$D$5:$D$34,0))</f>
        <v>0</v>
      </c>
    </row>
    <row r="22" spans="1:9" ht="15" customHeight="1">
      <c r="A22" s="12">
        <v>18</v>
      </c>
      <c r="B22" s="44" t="s">
        <v>60</v>
      </c>
      <c r="C22" s="41"/>
      <c r="D22" s="12" t="s">
        <v>23</v>
      </c>
      <c r="E22" s="38" t="s">
        <v>61</v>
      </c>
      <c r="F22" s="13">
        <v>0.0661574074074074</v>
      </c>
      <c r="G22" s="12" t="str">
        <f aca="true" t="shared" si="2" ref="G22:G34">TEXT(INT((HOUR(F22)*3600+MINUTE(F22)*60+SECOND(F22))/$I$3/60),"0")&amp;"."&amp;TEXT(MOD((HOUR(F22)*3600+MINUTE(F22)*60+SECOND(F22))/$I$3,60),"00")&amp;"/km"</f>
        <v>2.59/km</v>
      </c>
      <c r="H22" s="13">
        <f aca="true" t="shared" si="3" ref="H22:H34">F22-$F$5</f>
        <v>0.018263888888888878</v>
      </c>
      <c r="I22" s="13">
        <f>F22-INDEX($F$5:$F$34,MATCH(D22,$D$5:$D$34,0))</f>
        <v>0</v>
      </c>
    </row>
    <row r="23" spans="1:9" ht="15" customHeight="1">
      <c r="A23" s="12">
        <v>19</v>
      </c>
      <c r="B23" s="44" t="s">
        <v>62</v>
      </c>
      <c r="C23" s="41"/>
      <c r="D23" s="12" t="s">
        <v>23</v>
      </c>
      <c r="E23" s="38" t="s">
        <v>63</v>
      </c>
      <c r="F23" s="13">
        <v>0.06831018518518518</v>
      </c>
      <c r="G23" s="12" t="str">
        <f t="shared" si="2"/>
        <v>3.04/km</v>
      </c>
      <c r="H23" s="13">
        <f t="shared" si="3"/>
        <v>0.02041666666666666</v>
      </c>
      <c r="I23" s="13">
        <f>F23-INDEX($F$5:$F$34,MATCH(D23,$D$5:$D$34,0))</f>
        <v>0.0021527777777777812</v>
      </c>
    </row>
    <row r="24" spans="1:9" ht="15" customHeight="1">
      <c r="A24" s="12">
        <v>20</v>
      </c>
      <c r="B24" s="44" t="s">
        <v>64</v>
      </c>
      <c r="C24" s="41"/>
      <c r="D24" s="12" t="s">
        <v>22</v>
      </c>
      <c r="E24" s="38" t="s">
        <v>29</v>
      </c>
      <c r="F24" s="13">
        <v>0.06974537037037037</v>
      </c>
      <c r="G24" s="12" t="str">
        <f t="shared" si="2"/>
        <v>3.08/km</v>
      </c>
      <c r="H24" s="13">
        <f t="shared" si="3"/>
        <v>0.02185185185185185</v>
      </c>
      <c r="I24" s="13">
        <f>F24-INDEX($F$5:$F$34,MATCH(D24,$D$5:$D$34,0))</f>
        <v>0.017384259259259266</v>
      </c>
    </row>
    <row r="25" spans="1:9" ht="15" customHeight="1">
      <c r="A25" s="12">
        <v>21</v>
      </c>
      <c r="B25" s="44" t="s">
        <v>65</v>
      </c>
      <c r="C25" s="41"/>
      <c r="D25" s="12" t="s">
        <v>66</v>
      </c>
      <c r="E25" s="38" t="s">
        <v>67</v>
      </c>
      <c r="F25" s="13">
        <v>0.07243055555555555</v>
      </c>
      <c r="G25" s="12" t="str">
        <f t="shared" si="2"/>
        <v>3.16/km</v>
      </c>
      <c r="H25" s="13">
        <f t="shared" si="3"/>
        <v>0.02453703703703703</v>
      </c>
      <c r="I25" s="13">
        <f>F25-INDEX($F$5:$F$34,MATCH(D25,$D$5:$D$34,0))</f>
        <v>0</v>
      </c>
    </row>
    <row r="26" spans="1:9" ht="15" customHeight="1">
      <c r="A26" s="12">
        <v>22</v>
      </c>
      <c r="B26" s="44" t="s">
        <v>68</v>
      </c>
      <c r="C26" s="41"/>
      <c r="D26" s="12" t="s">
        <v>27</v>
      </c>
      <c r="E26" s="38" t="s">
        <v>28</v>
      </c>
      <c r="F26" s="13">
        <v>0.07292824074074074</v>
      </c>
      <c r="G26" s="12" t="str">
        <f t="shared" si="2"/>
        <v>3.17/km</v>
      </c>
      <c r="H26" s="13">
        <f t="shared" si="3"/>
        <v>0.025034722222222215</v>
      </c>
      <c r="I26" s="13">
        <f>F26-INDEX($F$5:$F$34,MATCH(D26,$D$5:$D$34,0))</f>
        <v>0</v>
      </c>
    </row>
    <row r="27" spans="1:9" ht="15" customHeight="1">
      <c r="A27" s="12">
        <v>23</v>
      </c>
      <c r="B27" s="44" t="s">
        <v>69</v>
      </c>
      <c r="C27" s="41"/>
      <c r="D27" s="12" t="s">
        <v>25</v>
      </c>
      <c r="E27" s="38" t="s">
        <v>11</v>
      </c>
      <c r="F27" s="13">
        <v>0.07518518518518519</v>
      </c>
      <c r="G27" s="12" t="str">
        <f t="shared" si="2"/>
        <v>3.23/km</v>
      </c>
      <c r="H27" s="13">
        <f t="shared" si="3"/>
        <v>0.027291666666666665</v>
      </c>
      <c r="I27" s="13">
        <f>F27-INDEX($F$5:$F$34,MATCH(D27,$D$5:$D$34,0))</f>
        <v>0</v>
      </c>
    </row>
    <row r="28" spans="1:9" ht="15" customHeight="1">
      <c r="A28" s="12">
        <v>24</v>
      </c>
      <c r="B28" s="44" t="s">
        <v>70</v>
      </c>
      <c r="C28" s="41"/>
      <c r="D28" s="12" t="s">
        <v>32</v>
      </c>
      <c r="E28" s="38" t="s">
        <v>71</v>
      </c>
      <c r="F28" s="13">
        <v>0.07608796296296295</v>
      </c>
      <c r="G28" s="12" t="str">
        <f t="shared" si="2"/>
        <v>3.25/km</v>
      </c>
      <c r="H28" s="13">
        <f t="shared" si="3"/>
        <v>0.02819444444444443</v>
      </c>
      <c r="I28" s="13">
        <f>F28-INDEX($F$5:$F$34,MATCH(D28,$D$5:$D$34,0))</f>
        <v>0</v>
      </c>
    </row>
    <row r="29" spans="1:9" ht="15" customHeight="1">
      <c r="A29" s="12">
        <v>25</v>
      </c>
      <c r="B29" s="44" t="s">
        <v>72</v>
      </c>
      <c r="C29" s="41"/>
      <c r="D29" s="12" t="s">
        <v>25</v>
      </c>
      <c r="E29" s="38" t="s">
        <v>43</v>
      </c>
      <c r="F29" s="13">
        <v>0.07702546296296296</v>
      </c>
      <c r="G29" s="12" t="str">
        <f t="shared" si="2"/>
        <v>3.28/km</v>
      </c>
      <c r="H29" s="13">
        <f t="shared" si="3"/>
        <v>0.02913194444444444</v>
      </c>
      <c r="I29" s="13">
        <f>F29-INDEX($F$5:$F$34,MATCH(D29,$D$5:$D$34,0))</f>
        <v>0.001840277777777774</v>
      </c>
    </row>
    <row r="30" spans="1:9" ht="15" customHeight="1">
      <c r="A30" s="12">
        <v>26</v>
      </c>
      <c r="B30" s="44" t="s">
        <v>73</v>
      </c>
      <c r="C30" s="41"/>
      <c r="D30" s="12" t="s">
        <v>30</v>
      </c>
      <c r="E30" s="38" t="s">
        <v>13</v>
      </c>
      <c r="F30" s="13">
        <v>0.08030092592592593</v>
      </c>
      <c r="G30" s="12" t="str">
        <f t="shared" si="2"/>
        <v>3.37/km</v>
      </c>
      <c r="H30" s="13">
        <f t="shared" si="3"/>
        <v>0.032407407407407406</v>
      </c>
      <c r="I30" s="13">
        <f>F30-INDEX($F$5:$F$34,MATCH(D30,$D$5:$D$34,0))</f>
        <v>0.025127314814814818</v>
      </c>
    </row>
    <row r="31" spans="1:9" ht="15" customHeight="1">
      <c r="A31" s="12">
        <v>27</v>
      </c>
      <c r="B31" s="44" t="s">
        <v>74</v>
      </c>
      <c r="C31" s="41"/>
      <c r="D31" s="12" t="s">
        <v>25</v>
      </c>
      <c r="E31" s="38" t="s">
        <v>13</v>
      </c>
      <c r="F31" s="13">
        <v>0.08070601851851851</v>
      </c>
      <c r="G31" s="12" t="str">
        <f t="shared" si="2"/>
        <v>3.38/km</v>
      </c>
      <c r="H31" s="13">
        <f t="shared" si="3"/>
        <v>0.03281249999999999</v>
      </c>
      <c r="I31" s="13">
        <f>F31-INDEX($F$5:$F$34,MATCH(D31,$D$5:$D$34,0))</f>
        <v>0.005520833333333322</v>
      </c>
    </row>
    <row r="32" spans="1:9" ht="15" customHeight="1">
      <c r="A32" s="12">
        <v>28</v>
      </c>
      <c r="B32" s="44" t="s">
        <v>75</v>
      </c>
      <c r="C32" s="41"/>
      <c r="D32" s="12" t="s">
        <v>76</v>
      </c>
      <c r="E32" s="38" t="s">
        <v>71</v>
      </c>
      <c r="F32" s="13">
        <v>0.08378472222222222</v>
      </c>
      <c r="G32" s="12" t="str">
        <f t="shared" si="2"/>
        <v>3.46/km</v>
      </c>
      <c r="H32" s="13">
        <f t="shared" si="3"/>
        <v>0.035891203703703696</v>
      </c>
      <c r="I32" s="13">
        <f>F32-INDEX($F$5:$F$34,MATCH(D32,$D$5:$D$34,0))</f>
        <v>0</v>
      </c>
    </row>
    <row r="33" spans="1:9" ht="15" customHeight="1">
      <c r="A33" s="12">
        <v>29</v>
      </c>
      <c r="B33" s="44" t="s">
        <v>77</v>
      </c>
      <c r="C33" s="41"/>
      <c r="D33" s="12" t="s">
        <v>78</v>
      </c>
      <c r="E33" s="38" t="s">
        <v>71</v>
      </c>
      <c r="F33" s="13">
        <v>0.09655092592592592</v>
      </c>
      <c r="G33" s="12" t="str">
        <f t="shared" si="2"/>
        <v>4.21/km</v>
      </c>
      <c r="H33" s="13">
        <f t="shared" si="3"/>
        <v>0.04865740740740739</v>
      </c>
      <c r="I33" s="13">
        <f>F33-INDEX($F$5:$F$34,MATCH(D33,$D$5:$D$34,0))</f>
        <v>0</v>
      </c>
    </row>
    <row r="34" spans="1:9" ht="15" customHeight="1">
      <c r="A34" s="19">
        <v>30</v>
      </c>
      <c r="B34" s="45" t="s">
        <v>79</v>
      </c>
      <c r="C34" s="42"/>
      <c r="D34" s="19" t="s">
        <v>32</v>
      </c>
      <c r="E34" s="39" t="s">
        <v>71</v>
      </c>
      <c r="F34" s="20">
        <v>0.10438657407407408</v>
      </c>
      <c r="G34" s="19" t="str">
        <f t="shared" si="2"/>
        <v>4.42/km</v>
      </c>
      <c r="H34" s="20">
        <f t="shared" si="3"/>
        <v>0.05649305555555555</v>
      </c>
      <c r="I34" s="20">
        <f>F34-INDEX($F$5:$F$34,MATCH(D34,$D$5:$D$34,0))</f>
        <v>0.02829861111111112</v>
      </c>
    </row>
  </sheetData>
  <sheetProtection/>
  <autoFilter ref="A4:I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20 Miglia di Fiano Romano</v>
      </c>
      <c r="B1" s="34"/>
      <c r="C1" s="35"/>
    </row>
    <row r="2" spans="1:3" ht="24" customHeight="1">
      <c r="A2" s="31" t="str">
        <f>Individuale!A2</f>
        <v> 16ª edizione</v>
      </c>
      <c r="B2" s="31"/>
      <c r="C2" s="31"/>
    </row>
    <row r="3" spans="1:3" ht="24" customHeight="1">
      <c r="A3" s="36" t="str">
        <f>Individuale!A3</f>
        <v>Fiano Romano (RM) Italia - Domenica 16/10/2016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71</v>
      </c>
      <c r="C5" s="29">
        <v>4</v>
      </c>
    </row>
    <row r="6" spans="1:3" ht="15" customHeight="1">
      <c r="A6" s="21">
        <v>2</v>
      </c>
      <c r="B6" s="22" t="s">
        <v>43</v>
      </c>
      <c r="C6" s="27">
        <v>3</v>
      </c>
    </row>
    <row r="7" spans="1:3" ht="15" customHeight="1">
      <c r="A7" s="21">
        <v>3</v>
      </c>
      <c r="B7" s="22" t="s">
        <v>28</v>
      </c>
      <c r="C7" s="27">
        <v>3</v>
      </c>
    </row>
    <row r="8" spans="1:3" ht="15" customHeight="1">
      <c r="A8" s="21">
        <v>4</v>
      </c>
      <c r="B8" s="22" t="s">
        <v>46</v>
      </c>
      <c r="C8" s="27">
        <v>2</v>
      </c>
    </row>
    <row r="9" spans="1:3" ht="15" customHeight="1">
      <c r="A9" s="21">
        <v>5</v>
      </c>
      <c r="B9" s="22" t="s">
        <v>39</v>
      </c>
      <c r="C9" s="27">
        <v>2</v>
      </c>
    </row>
    <row r="10" spans="1:3" ht="15" customHeight="1">
      <c r="A10" s="21">
        <v>6</v>
      </c>
      <c r="B10" s="22" t="s">
        <v>13</v>
      </c>
      <c r="C10" s="27">
        <v>2</v>
      </c>
    </row>
    <row r="11" spans="1:3" ht="15" customHeight="1">
      <c r="A11" s="21">
        <v>7</v>
      </c>
      <c r="B11" s="22" t="s">
        <v>37</v>
      </c>
      <c r="C11" s="27">
        <v>1</v>
      </c>
    </row>
    <row r="12" spans="1:3" ht="15" customHeight="1">
      <c r="A12" s="21">
        <v>8</v>
      </c>
      <c r="B12" s="22" t="s">
        <v>11</v>
      </c>
      <c r="C12" s="27">
        <v>1</v>
      </c>
    </row>
    <row r="13" spans="1:3" ht="15" customHeight="1">
      <c r="A13" s="21">
        <v>9</v>
      </c>
      <c r="B13" s="22" t="s">
        <v>31</v>
      </c>
      <c r="C13" s="27">
        <v>1</v>
      </c>
    </row>
    <row r="14" spans="1:3" ht="15" customHeight="1">
      <c r="A14" s="21">
        <v>10</v>
      </c>
      <c r="B14" s="22" t="s">
        <v>67</v>
      </c>
      <c r="C14" s="27">
        <v>1</v>
      </c>
    </row>
    <row r="15" spans="1:3" ht="15" customHeight="1">
      <c r="A15" s="21">
        <v>11</v>
      </c>
      <c r="B15" s="22" t="s">
        <v>24</v>
      </c>
      <c r="C15" s="27">
        <v>1</v>
      </c>
    </row>
    <row r="16" spans="1:3" ht="15" customHeight="1">
      <c r="A16" s="21">
        <v>12</v>
      </c>
      <c r="B16" s="22" t="s">
        <v>49</v>
      </c>
      <c r="C16" s="27">
        <v>1</v>
      </c>
    </row>
    <row r="17" spans="1:3" ht="15" customHeight="1">
      <c r="A17" s="21">
        <v>13</v>
      </c>
      <c r="B17" s="22" t="s">
        <v>63</v>
      </c>
      <c r="C17" s="27">
        <v>1</v>
      </c>
    </row>
    <row r="18" spans="1:3" ht="15" customHeight="1">
      <c r="A18" s="21">
        <v>14</v>
      </c>
      <c r="B18" s="22" t="s">
        <v>29</v>
      </c>
      <c r="C18" s="27">
        <v>1</v>
      </c>
    </row>
    <row r="19" spans="1:3" ht="15" customHeight="1">
      <c r="A19" s="21">
        <v>15</v>
      </c>
      <c r="B19" s="22" t="s">
        <v>61</v>
      </c>
      <c r="C19" s="27">
        <v>1</v>
      </c>
    </row>
    <row r="20" spans="1:3" ht="15" customHeight="1">
      <c r="A20" s="21">
        <v>16</v>
      </c>
      <c r="B20" s="22" t="s">
        <v>52</v>
      </c>
      <c r="C20" s="27">
        <v>1</v>
      </c>
    </row>
    <row r="21" spans="1:3" ht="15" customHeight="1">
      <c r="A21" s="21">
        <v>17</v>
      </c>
      <c r="B21" s="22" t="s">
        <v>12</v>
      </c>
      <c r="C21" s="27">
        <v>1</v>
      </c>
    </row>
    <row r="22" spans="1:3" ht="15" customHeight="1">
      <c r="A22" s="21">
        <v>18</v>
      </c>
      <c r="B22" s="22" t="s">
        <v>26</v>
      </c>
      <c r="C22" s="27">
        <v>1</v>
      </c>
    </row>
    <row r="23" spans="1:3" ht="15" customHeight="1">
      <c r="A23" s="21">
        <v>19</v>
      </c>
      <c r="B23" s="22" t="s">
        <v>17</v>
      </c>
      <c r="C23" s="27">
        <v>1</v>
      </c>
    </row>
    <row r="24" spans="1:3" ht="15" customHeight="1">
      <c r="A24" s="23">
        <v>20</v>
      </c>
      <c r="B24" s="24" t="s">
        <v>55</v>
      </c>
      <c r="C24" s="28">
        <v>1</v>
      </c>
    </row>
    <row r="25" ht="12.75">
      <c r="C25" s="2">
        <f>SUM(C5:C24)</f>
        <v>30</v>
      </c>
    </row>
  </sheetData>
  <sheetProtection/>
  <autoFilter ref="A4:C5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2016-10-20T12:33:47Z</dcterms:modified>
  <cp:category/>
  <cp:version/>
  <cp:contentType/>
  <cp:contentStatus/>
</cp:coreProperties>
</file>