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'Individuale'!$A$4:$I$84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<sst xmlns="http://schemas.openxmlformats.org/spreadsheetml/2006/main" count="292" uniqueCount="147">
  <si>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</si>
  <si>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</si>
  <si>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</si>
  <si>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</si>
  <si>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</si>
  <si>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</si>
  <si>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</si>
  <si>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</si>
  <si>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</si>
  <si>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</si>
  <si>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</si>
  <si>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A.S.D. PODISTICA SOLIDARIETA'</t>
  </si>
  <si>
    <t>UISP ROMA</t>
  </si>
  <si>
    <t>G.S. BANCARI ROMANI</t>
  </si>
  <si>
    <t>LBM SPORT TEAM</t>
  </si>
  <si>
    <t>ATLETICA CECCANO</t>
  </si>
  <si>
    <t>S.S. LAZIO ATLETICA LEGGERA</t>
  </si>
  <si>
    <t>G.S.D. LITAL</t>
  </si>
  <si>
    <t>ASD ATLETICO MONTEROTONDO</t>
  </si>
  <si>
    <t>SM35</t>
  </si>
  <si>
    <t>SM40</t>
  </si>
  <si>
    <t>SM45</t>
  </si>
  <si>
    <t>SM50</t>
  </si>
  <si>
    <t>SM</t>
  </si>
  <si>
    <t>SM55</t>
  </si>
  <si>
    <t>SF40</t>
  </si>
  <si>
    <t>SF</t>
  </si>
  <si>
    <t>SM60</t>
  </si>
  <si>
    <t>SM65</t>
  </si>
  <si>
    <t>SF35</t>
  </si>
  <si>
    <t>ENDURANCE TRAINING</t>
  </si>
  <si>
    <t>SM70</t>
  </si>
  <si>
    <t>CORSA DEI SANTI</t>
  </si>
  <si>
    <t>SF45</t>
  </si>
  <si>
    <t>SF55</t>
  </si>
  <si>
    <t>1ª edizione</t>
  </si>
  <si>
    <t>SS LAZIO ATLETICA LEGGERA</t>
  </si>
  <si>
    <t>SF50</t>
  </si>
  <si>
    <t>CHIAPPINI DANIELE</t>
  </si>
  <si>
    <t>ATHLETIC TERNI</t>
  </si>
  <si>
    <t>DI GREGORIO ROBERTO</t>
  </si>
  <si>
    <t>TIVOLI MARATHON</t>
  </si>
  <si>
    <t>ANGELUCCI ENRICO</t>
  </si>
  <si>
    <t>GIORGETTI CLAUDIO</t>
  </si>
  <si>
    <t>AMATORI PODISTICA TERNI</t>
  </si>
  <si>
    <t>CADME PARRA MESIAS OCTAVIO</t>
  </si>
  <si>
    <t>G.P. ATL. FALERIA</t>
  </si>
  <si>
    <t>CARDONA CRUZ LUIS ELIAS</t>
  </si>
  <si>
    <t>GP ATLETICA FALERIA</t>
  </si>
  <si>
    <t>FRANCHI GIUSEPPE</t>
  </si>
  <si>
    <t>A.S.D. ASI ATLETICA ROMA</t>
  </si>
  <si>
    <t>MUSTAZZA VITO</t>
  </si>
  <si>
    <t>ASD PLANET SPORT RUNNING</t>
  </si>
  <si>
    <t>GUERRIERI LUIGI</t>
  </si>
  <si>
    <t>I GRILLI RUNNERS</t>
  </si>
  <si>
    <t>PETRINI ELENA MARIA</t>
  </si>
  <si>
    <t>MOLLICA MARIANO</t>
  </si>
  <si>
    <t>VESPIGNANI MAURO</t>
  </si>
  <si>
    <t>VALERI LUCIANO</t>
  </si>
  <si>
    <t>CLERICI CORRADO</t>
  </si>
  <si>
    <t>ASA ASCOLI PICENO</t>
  </si>
  <si>
    <t>SMITH ORAZIO</t>
  </si>
  <si>
    <t>ACSI CAMPIDOGLIO PALATINO</t>
  </si>
  <si>
    <t>TONTI SILVIA</t>
  </si>
  <si>
    <t>SERVA MANUEL</t>
  </si>
  <si>
    <t>VERNARELLI PIERO</t>
  </si>
  <si>
    <t>ASD ATLETICA ABRUZZO L'AQUILA</t>
  </si>
  <si>
    <t>CARDARELLI FABIOLA</t>
  </si>
  <si>
    <t>FESTUCCIA GIOVANNI</t>
  </si>
  <si>
    <t>A.S.D. CITTADUCALE RUNNERS CLUB</t>
  </si>
  <si>
    <t>BRAVETTI ANNALAURA</t>
  </si>
  <si>
    <t>CAIRO SALVATORE</t>
  </si>
  <si>
    <t>DI FELICE MASSIMILIANO</t>
  </si>
  <si>
    <t>ASD PLUS ULTRA TRASACCO</t>
  </si>
  <si>
    <t>COLLETTI VINCENZO</t>
  </si>
  <si>
    <t>LAURETI GABRIELE</t>
  </si>
  <si>
    <t>MILANESE LAURA</t>
  </si>
  <si>
    <t>FORHANS TEAM</t>
  </si>
  <si>
    <t>ROSSETTI ANDREA</t>
  </si>
  <si>
    <t>DIONISI BRUNO</t>
  </si>
  <si>
    <t>PITARI ALESSIO</t>
  </si>
  <si>
    <t>RUNNERS SAN GEMINI</t>
  </si>
  <si>
    <t>ALTAROZZI CINZIA</t>
  </si>
  <si>
    <t>G.S. CAT SPORT ROMA</t>
  </si>
  <si>
    <t>TOZZI PAOLO ANDREA</t>
  </si>
  <si>
    <t>A.S.D. RUNNERS RIETI TOUR</t>
  </si>
  <si>
    <t>JEDRUSIK MAGDALENA AGATA</t>
  </si>
  <si>
    <t>DI CICCO RAFFAELE</t>
  </si>
  <si>
    <t>COSTANTINI MARIELE</t>
  </si>
  <si>
    <t>TRAVAGLINI MAURO</t>
  </si>
  <si>
    <t>ASTOLFI ALESSANDRO</t>
  </si>
  <si>
    <t>GRIFONI EUGENIO</t>
  </si>
  <si>
    <t>MASSARELLI GIORGIO</t>
  </si>
  <si>
    <t>RICCI EGIDIO</t>
  </si>
  <si>
    <t>A.S. RUNNERS CIAMPINO</t>
  </si>
  <si>
    <t>SFORNA GIUSEPPE</t>
  </si>
  <si>
    <t>ATL. ABRUZZO L'AQUILA</t>
  </si>
  <si>
    <t>DE LUCA RAPONE VINCENZO</t>
  </si>
  <si>
    <t>ASD ENEA</t>
  </si>
  <si>
    <t>ZERVOS THI KIM THU</t>
  </si>
  <si>
    <t>ORLANDI PIO</t>
  </si>
  <si>
    <t>ROMANO ANNA</t>
  </si>
  <si>
    <t>PERETI DANIELA</t>
  </si>
  <si>
    <t>CANCELLIERI EMANUELA</t>
  </si>
  <si>
    <t>DE FELICE MARCO</t>
  </si>
  <si>
    <t>TONANZI LORENZO</t>
  </si>
  <si>
    <t>CAMPANELLI DOMENICO</t>
  </si>
  <si>
    <t>MARCUCCI BRIGITTE</t>
  </si>
  <si>
    <t>BESTIACO MARINO</t>
  </si>
  <si>
    <t>IACOBELLI LETIZIA</t>
  </si>
  <si>
    <t>FERRANTINI SEVERINA</t>
  </si>
  <si>
    <t>ATL. MONTE MARIO</t>
  </si>
  <si>
    <t>LAURUCCI DANIELA</t>
  </si>
  <si>
    <t>AGABITI CAROLINA</t>
  </si>
  <si>
    <t>MIMMO ANGELO</t>
  </si>
  <si>
    <t>ATLETICO UISP MONTEROTONDO</t>
  </si>
  <si>
    <t>IOPPOLO ANGELINA</t>
  </si>
  <si>
    <t>A.S.D. PIANO MA ARRIVIAMO</t>
  </si>
  <si>
    <t>DI FELICE ANNA MARIA</t>
  </si>
  <si>
    <t>GENNARI GIULIANO</t>
  </si>
  <si>
    <t>EVANGELISTI TOMMASO</t>
  </si>
  <si>
    <t>PARIS FILIBERTO</t>
  </si>
  <si>
    <t>LUCARELLI NAZARIO</t>
  </si>
  <si>
    <t>BATTELLI PAOLO</t>
  </si>
  <si>
    <t>PINTUS GIOVANNI</t>
  </si>
  <si>
    <t>RUGGERI NADIA</t>
  </si>
  <si>
    <t>RARU CARMEN</t>
  </si>
  <si>
    <t>SANTORI SILVIA</t>
  </si>
  <si>
    <t>BIANCO GIOVANNI</t>
  </si>
  <si>
    <t>AVIS IN CORSA CONVERSANO</t>
  </si>
  <si>
    <t>BROGI GIANCARLO</t>
  </si>
  <si>
    <t>SM75</t>
  </si>
  <si>
    <t>SULPIZI GIUSEPPE</t>
  </si>
  <si>
    <t>AMICOZZI COSTANTINO</t>
  </si>
  <si>
    <t>GIORDANO MARIO</t>
  </si>
  <si>
    <t>MANCINI DOMENICO</t>
  </si>
  <si>
    <t>DONARELLI VALERIO</t>
  </si>
  <si>
    <t>CIOCCHETTI SILVANA</t>
  </si>
  <si>
    <t>SF65</t>
  </si>
  <si>
    <t>VEROLI FEDERICO</t>
  </si>
  <si>
    <t>TARTAMELLI LINA</t>
  </si>
  <si>
    <t>DESSI' ROMANO</t>
  </si>
  <si>
    <t>INGHES CARLA</t>
  </si>
  <si>
    <t>PODISTICA MYRICAE ASS.CULT.AMB</t>
  </si>
  <si>
    <t>MENAPACE ETTORE</t>
  </si>
  <si>
    <t>Notturna di Antrodoco</t>
  </si>
  <si>
    <t>Antrodoco (RI) Italia - Sabato 23/07/2016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</si>
</sst>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"/>
    <numFmt numFmtId="179" formatCode="_-&quot;€&quot;\ * #,##0_-;\-&quot;€&quot;\ * #,##0_-;_-&quot;€&quot;\ * &quot;-&quot;_-;_-@_-"/>
    <numFmt numFmtId="180" formatCode="_-* #,##0_-;\-* #,##0_-;_-* &quot;-&quot;_-;_-@_-"/>
    <numFmt numFmtId="181" formatCode="_-&quot;€&quot;\ * #,##0.00_-;\-&quot;€&quot;\ * #,##0.00_-;_-&quot;€&quot;\ * &quot;-&quot;??_-;_-@_-"/>
    <numFmt numFmtId="182" formatCode="_-* #,##0.00_-;\-* #,##0.00_-;_-* &quot;-&quot;??_-;_-@_-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2" fillId="56" borderId="22" xfId="0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21" fontId="7" fillId="0" borderId="25" xfId="0" applyNumberFormat="1" applyFont="1" applyFill="1" applyBorder="1" applyAlignment="1">
      <alignment horizontal="center" vertical="center"/>
    </xf>
    <xf numFmtId="178" fontId="7" fillId="0" borderId="21" xfId="0" applyNumberFormat="1" applyFont="1" applyFill="1" applyBorder="1" applyAlignment="1">
      <alignment horizontal="center" vertical="center"/>
    </xf>
    <xf numFmtId="178" fontId="7" fillId="0" borderId="22" xfId="0" applyNumberFormat="1" applyFont="1" applyFill="1" applyBorder="1" applyAlignment="1">
      <alignment horizontal="center" vertical="center"/>
    </xf>
    <xf numFmtId="178" fontId="7" fillId="0" borderId="25" xfId="0" applyNumberFormat="1" applyFont="1" applyFill="1" applyBorder="1" applyAlignment="1">
      <alignment horizontal="center" vertical="center"/>
    </xf>
    <xf numFmtId="178" fontId="52" fillId="56" borderId="22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52" fillId="56" borderId="24" xfId="0" applyFont="1" applyFill="1" applyBorder="1" applyAlignment="1">
      <alignment horizontal="center" vertical="center"/>
    </xf>
    <xf numFmtId="0" fontId="52" fillId="56" borderId="24" xfId="0" applyFont="1" applyFill="1" applyBorder="1" applyAlignment="1">
      <alignment vertical="center"/>
    </xf>
    <xf numFmtId="0" fontId="52" fillId="56" borderId="24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5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31" xfId="57" applyFont="1" applyFill="1" applyBorder="1" applyAlignment="1" applyProtection="1">
      <alignment vertical="center"/>
      <protection/>
    </xf>
    <xf numFmtId="0" fontId="7" fillId="0" borderId="32" xfId="57" applyFont="1" applyFill="1" applyBorder="1" applyAlignment="1" applyProtection="1">
      <alignment vertical="center"/>
      <protection/>
    </xf>
    <xf numFmtId="0" fontId="7" fillId="0" borderId="30" xfId="57" applyFont="1" applyFill="1" applyBorder="1" applyAlignment="1" applyProtection="1">
      <alignment vertical="center"/>
      <protection/>
    </xf>
    <xf numFmtId="0" fontId="7" fillId="0" borderId="33" xfId="57" applyFont="1" applyFill="1" applyBorder="1" applyAlignment="1" applyProtection="1">
      <alignment vertical="center"/>
      <protection/>
    </xf>
    <xf numFmtId="0" fontId="7" fillId="0" borderId="34" xfId="57" applyFont="1" applyFill="1" applyBorder="1" applyAlignment="1" applyProtection="1">
      <alignment vertical="center"/>
      <protection/>
    </xf>
    <xf numFmtId="0" fontId="7" fillId="0" borderId="28" xfId="57" applyFont="1" applyFill="1" applyBorder="1" applyAlignment="1" applyProtection="1">
      <alignment vertical="center"/>
      <protection/>
    </xf>
    <xf numFmtId="0" fontId="52" fillId="56" borderId="22" xfId="0" applyFont="1" applyFill="1" applyBorder="1" applyAlignment="1">
      <alignment vertical="center"/>
    </xf>
    <xf numFmtId="0" fontId="52" fillId="56" borderId="34" xfId="57" applyFont="1" applyFill="1" applyBorder="1" applyAlignment="1" applyProtection="1">
      <alignment vertical="center"/>
      <protection/>
    </xf>
    <xf numFmtId="0" fontId="52" fillId="56" borderId="32" xfId="57" applyFont="1" applyFill="1" applyBorder="1" applyAlignment="1" applyProtection="1">
      <alignment vertical="center"/>
      <protection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Nota 3" xfId="81"/>
    <cellStyle name="Output" xfId="82"/>
    <cellStyle name="Output 2" xfId="83"/>
    <cellStyle name="Percent" xfId="84"/>
    <cellStyle name="Testo avviso" xfId="85"/>
    <cellStyle name="Testo avviso 2" xfId="86"/>
    <cellStyle name="Testo descrittivo" xfId="87"/>
    <cellStyle name="Testo descrittivo 2" xfId="88"/>
    <cellStyle name="Titolo" xfId="89"/>
    <cellStyle name="Titolo 1" xfId="90"/>
    <cellStyle name="Titolo 1 2" xfId="91"/>
    <cellStyle name="Titolo 2" xfId="92"/>
    <cellStyle name="Titolo 2 2" xfId="93"/>
    <cellStyle name="Titolo 3" xfId="94"/>
    <cellStyle name="Titolo 3 2" xfId="95"/>
    <cellStyle name="Titolo 4" xfId="96"/>
    <cellStyle name="Titolo 4 2" xfId="97"/>
    <cellStyle name="Titolo 5" xfId="98"/>
    <cellStyle name="Titolo 6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3" sqref="E13"/>
    </sheetView>
  </sheetViews>
  <sheetFormatPr defaultColWidth="9.140625" defaultRowHeight="12.75"/>
  <cols>
    <col min="1" max="1" width="6.7109375" style="1" customWidth="1"/>
    <col min="2" max="3" width="25.7109375" style="21" customWidth="1"/>
    <col min="4" max="4" width="9.7109375" style="2" customWidth="1"/>
    <col min="5" max="5" width="35.7109375" style="22" customWidth="1"/>
    <col min="6" max="6" width="10.7109375" style="15" customWidth="1"/>
    <col min="7" max="9" width="10.7109375" style="1" customWidth="1"/>
  </cols>
  <sheetData>
    <row r="1" spans="1:9" ht="45" customHeight="1">
      <c r="A1" s="39" t="s">
        <v>145</v>
      </c>
      <c r="B1" s="39"/>
      <c r="C1" s="39"/>
      <c r="D1" s="39"/>
      <c r="E1" s="39"/>
      <c r="F1" s="39"/>
      <c r="G1" s="39"/>
      <c r="H1" s="39"/>
      <c r="I1" s="39"/>
    </row>
    <row r="2" spans="1:9" ht="24" customHeight="1">
      <c r="A2" s="40" t="s">
        <v>35</v>
      </c>
      <c r="B2" s="40"/>
      <c r="C2" s="40"/>
      <c r="D2" s="40"/>
      <c r="E2" s="40"/>
      <c r="F2" s="40"/>
      <c r="G2" s="40"/>
      <c r="H2" s="40"/>
      <c r="I2" s="40"/>
    </row>
    <row r="3" spans="1:9" ht="24" customHeight="1">
      <c r="A3" s="41" t="s">
        <v>146</v>
      </c>
      <c r="B3" s="41"/>
      <c r="C3" s="41"/>
      <c r="D3" s="41"/>
      <c r="E3" s="41"/>
      <c r="F3" s="41"/>
      <c r="G3" s="41"/>
      <c r="H3" s="3" t="s">
        <v>0</v>
      </c>
      <c r="I3" s="4">
        <v>10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54" t="s">
        <v>38</v>
      </c>
      <c r="C5" s="51"/>
      <c r="D5" s="11" t="s">
        <v>19</v>
      </c>
      <c r="E5" s="46" t="s">
        <v>39</v>
      </c>
      <c r="F5" s="29">
        <v>0.02783564814814815</v>
      </c>
      <c r="G5" s="11" t="str">
        <f>TEXT(INT((HOUR(F5)*3600+MINUTE(F5)*60+SECOND(F5))/$I$3/60),"0")&amp;"."&amp;TEXT(MOD((HOUR(F5)*3600+MINUTE(F5)*60+SECOND(F5))/$I$3,60),"00")&amp;"/km"</f>
        <v>4.01/km</v>
      </c>
      <c r="H5" s="14">
        <f>F5-$F$5</f>
        <v>0</v>
      </c>
      <c r="I5" s="14">
        <f>F5-INDEX($F$5:$F$84,MATCH(D5,$D$5:$D$84,0))</f>
        <v>0</v>
      </c>
    </row>
    <row r="6" spans="1:9" s="10" customFormat="1" ht="15" customHeight="1">
      <c r="A6" s="12">
        <v>2</v>
      </c>
      <c r="B6" s="53" t="s">
        <v>40</v>
      </c>
      <c r="C6" s="50"/>
      <c r="D6" s="12" t="s">
        <v>20</v>
      </c>
      <c r="E6" s="47" t="s">
        <v>41</v>
      </c>
      <c r="F6" s="30">
        <v>0.02784722222222222</v>
      </c>
      <c r="G6" s="12" t="str">
        <f aca="true" t="shared" si="0" ref="G6:G64">TEXT(INT((HOUR(F6)*3600+MINUTE(F6)*60+SECOND(F6))/$I$3/60),"0")&amp;"."&amp;TEXT(MOD((HOUR(F6)*3600+MINUTE(F6)*60+SECOND(F6))/$I$3,60),"00")&amp;"/km"</f>
        <v>4.01/km</v>
      </c>
      <c r="H6" s="13">
        <f aca="true" t="shared" si="1" ref="H6:H64">F6-$F$5</f>
        <v>1.1574074074070101E-05</v>
      </c>
      <c r="I6" s="13">
        <f>F6-INDEX($F$5:$F$84,MATCH(D6,$D$5:$D$84,0))</f>
        <v>0</v>
      </c>
    </row>
    <row r="7" spans="1:9" s="10" customFormat="1" ht="15" customHeight="1">
      <c r="A7" s="12">
        <v>3</v>
      </c>
      <c r="B7" s="53" t="s">
        <v>42</v>
      </c>
      <c r="C7" s="50"/>
      <c r="D7" s="12" t="s">
        <v>19</v>
      </c>
      <c r="E7" s="47" t="s">
        <v>14</v>
      </c>
      <c r="F7" s="30">
        <v>0.027928240740740743</v>
      </c>
      <c r="G7" s="12" t="str">
        <f t="shared" si="0"/>
        <v>4.01/km</v>
      </c>
      <c r="H7" s="13">
        <f t="shared" si="1"/>
        <v>9.259259259259203E-05</v>
      </c>
      <c r="I7" s="13">
        <f>F7-INDEX($F$5:$F$84,MATCH(D7,$D$5:$D$84,0))</f>
        <v>9.259259259259203E-05</v>
      </c>
    </row>
    <row r="8" spans="1:9" s="10" customFormat="1" ht="15" customHeight="1">
      <c r="A8" s="12">
        <v>4</v>
      </c>
      <c r="B8" s="53" t="s">
        <v>43</v>
      </c>
      <c r="C8" s="50"/>
      <c r="D8" s="12" t="s">
        <v>24</v>
      </c>
      <c r="E8" s="47" t="s">
        <v>44</v>
      </c>
      <c r="F8" s="30">
        <v>0.0290625</v>
      </c>
      <c r="G8" s="12" t="str">
        <f t="shared" si="0"/>
        <v>4.11/km</v>
      </c>
      <c r="H8" s="13">
        <f t="shared" si="1"/>
        <v>0.0012268518518518505</v>
      </c>
      <c r="I8" s="13">
        <f>F8-INDEX($F$5:$F$84,MATCH(D8,$D$5:$D$84,0))</f>
        <v>0</v>
      </c>
    </row>
    <row r="9" spans="1:9" s="10" customFormat="1" ht="15" customHeight="1">
      <c r="A9" s="12">
        <v>5</v>
      </c>
      <c r="B9" s="53" t="s">
        <v>45</v>
      </c>
      <c r="C9" s="50"/>
      <c r="D9" s="12" t="s">
        <v>19</v>
      </c>
      <c r="E9" s="47" t="s">
        <v>46</v>
      </c>
      <c r="F9" s="30">
        <v>0.029594907407407407</v>
      </c>
      <c r="G9" s="12" t="str">
        <f t="shared" si="0"/>
        <v>4.16/km</v>
      </c>
      <c r="H9" s="13">
        <f t="shared" si="1"/>
        <v>0.0017592592592592556</v>
      </c>
      <c r="I9" s="13">
        <f>F9-INDEX($F$5:$F$84,MATCH(D9,$D$5:$D$84,0))</f>
        <v>0.0017592592592592556</v>
      </c>
    </row>
    <row r="10" spans="1:9" s="10" customFormat="1" ht="15" customHeight="1">
      <c r="A10" s="12">
        <v>6</v>
      </c>
      <c r="B10" s="53" t="s">
        <v>47</v>
      </c>
      <c r="C10" s="50"/>
      <c r="D10" s="12" t="s">
        <v>20</v>
      </c>
      <c r="E10" s="47" t="s">
        <v>48</v>
      </c>
      <c r="F10" s="30">
        <v>0.029687500000000002</v>
      </c>
      <c r="G10" s="12" t="str">
        <f t="shared" si="0"/>
        <v>4.17/km</v>
      </c>
      <c r="H10" s="13">
        <f t="shared" si="1"/>
        <v>0.001851851851851851</v>
      </c>
      <c r="I10" s="13">
        <f>F10-INDEX($F$5:$F$84,MATCH(D10,$D$5:$D$84,0))</f>
        <v>0.001840277777777781</v>
      </c>
    </row>
    <row r="11" spans="1:9" s="10" customFormat="1" ht="15" customHeight="1">
      <c r="A11" s="12">
        <v>7</v>
      </c>
      <c r="B11" s="53" t="s">
        <v>49</v>
      </c>
      <c r="C11" s="50"/>
      <c r="D11" s="12" t="s">
        <v>20</v>
      </c>
      <c r="E11" s="47" t="s">
        <v>50</v>
      </c>
      <c r="F11" s="30">
        <v>0.030185185185185186</v>
      </c>
      <c r="G11" s="12" t="str">
        <f t="shared" si="0"/>
        <v>4.21/km</v>
      </c>
      <c r="H11" s="13">
        <f t="shared" si="1"/>
        <v>0.0023495370370370354</v>
      </c>
      <c r="I11" s="13">
        <f>F11-INDEX($F$5:$F$84,MATCH(D11,$D$5:$D$84,0))</f>
        <v>0.0023379629629629653</v>
      </c>
    </row>
    <row r="12" spans="1:9" s="10" customFormat="1" ht="15" customHeight="1">
      <c r="A12" s="12">
        <v>8</v>
      </c>
      <c r="B12" s="53" t="s">
        <v>51</v>
      </c>
      <c r="C12" s="50"/>
      <c r="D12" s="12" t="s">
        <v>19</v>
      </c>
      <c r="E12" s="47" t="s">
        <v>52</v>
      </c>
      <c r="F12" s="30">
        <v>0.030474537037037036</v>
      </c>
      <c r="G12" s="12" t="str">
        <f t="shared" si="0"/>
        <v>4.23/km</v>
      </c>
      <c r="H12" s="13">
        <f t="shared" si="1"/>
        <v>0.002638888888888885</v>
      </c>
      <c r="I12" s="13">
        <f>F12-INDEX($F$5:$F$84,MATCH(D12,$D$5:$D$84,0))</f>
        <v>0.002638888888888885</v>
      </c>
    </row>
    <row r="13" spans="1:9" s="10" customFormat="1" ht="15" customHeight="1">
      <c r="A13" s="12">
        <v>9</v>
      </c>
      <c r="B13" s="53" t="s">
        <v>53</v>
      </c>
      <c r="C13" s="50"/>
      <c r="D13" s="12" t="s">
        <v>20</v>
      </c>
      <c r="E13" s="47" t="s">
        <v>54</v>
      </c>
      <c r="F13" s="30">
        <v>0.03061342592592593</v>
      </c>
      <c r="G13" s="12" t="str">
        <f t="shared" si="0"/>
        <v>4.25/km</v>
      </c>
      <c r="H13" s="13">
        <f t="shared" si="1"/>
        <v>0.0027777777777777783</v>
      </c>
      <c r="I13" s="13">
        <f>F13-INDEX($F$5:$F$84,MATCH(D13,$D$5:$D$84,0))</f>
        <v>0.002766203703703708</v>
      </c>
    </row>
    <row r="14" spans="1:9" s="10" customFormat="1" ht="15" customHeight="1">
      <c r="A14" s="12">
        <v>10</v>
      </c>
      <c r="B14" s="53" t="s">
        <v>55</v>
      </c>
      <c r="C14" s="50"/>
      <c r="D14" s="12" t="s">
        <v>26</v>
      </c>
      <c r="E14" s="47" t="s">
        <v>36</v>
      </c>
      <c r="F14" s="30">
        <v>0.030868055555555555</v>
      </c>
      <c r="G14" s="12" t="str">
        <f t="shared" si="0"/>
        <v>4.27/km</v>
      </c>
      <c r="H14" s="13">
        <f t="shared" si="1"/>
        <v>0.003032407407407404</v>
      </c>
      <c r="I14" s="13">
        <f>F14-INDEX($F$5:$F$84,MATCH(D14,$D$5:$D$84,0))</f>
        <v>0</v>
      </c>
    </row>
    <row r="15" spans="1:9" s="10" customFormat="1" ht="15" customHeight="1">
      <c r="A15" s="12">
        <v>11</v>
      </c>
      <c r="B15" s="53" t="s">
        <v>56</v>
      </c>
      <c r="C15" s="50"/>
      <c r="D15" s="12" t="s">
        <v>22</v>
      </c>
      <c r="E15" s="47" t="s">
        <v>32</v>
      </c>
      <c r="F15" s="30">
        <v>0.030879629629629632</v>
      </c>
      <c r="G15" s="12" t="str">
        <f t="shared" si="0"/>
        <v>4.27/km</v>
      </c>
      <c r="H15" s="13">
        <f t="shared" si="1"/>
        <v>0.003043981481481481</v>
      </c>
      <c r="I15" s="13">
        <f>F15-INDEX($F$5:$F$84,MATCH(D15,$D$5:$D$84,0))</f>
        <v>0</v>
      </c>
    </row>
    <row r="16" spans="1:9" s="10" customFormat="1" ht="15" customHeight="1">
      <c r="A16" s="12">
        <v>12</v>
      </c>
      <c r="B16" s="53" t="s">
        <v>57</v>
      </c>
      <c r="C16" s="50"/>
      <c r="D16" s="12" t="s">
        <v>22</v>
      </c>
      <c r="E16" s="47" t="s">
        <v>14</v>
      </c>
      <c r="F16" s="30">
        <v>0.031203703703703702</v>
      </c>
      <c r="G16" s="12" t="str">
        <f t="shared" si="0"/>
        <v>4.30/km</v>
      </c>
      <c r="H16" s="13">
        <f t="shared" si="1"/>
        <v>0.0033680555555555512</v>
      </c>
      <c r="I16" s="13">
        <f>F16-INDEX($F$5:$F$84,MATCH(D16,$D$5:$D$84,0))</f>
        <v>0.0003240740740740704</v>
      </c>
    </row>
    <row r="17" spans="1:9" s="10" customFormat="1" ht="15" customHeight="1">
      <c r="A17" s="12">
        <v>13</v>
      </c>
      <c r="B17" s="53" t="s">
        <v>58</v>
      </c>
      <c r="C17" s="50"/>
      <c r="D17" s="12" t="s">
        <v>27</v>
      </c>
      <c r="E17" s="47" t="s">
        <v>48</v>
      </c>
      <c r="F17" s="30">
        <v>0.031747685185185184</v>
      </c>
      <c r="G17" s="12" t="str">
        <f t="shared" si="0"/>
        <v>4.34/km</v>
      </c>
      <c r="H17" s="13">
        <f t="shared" si="1"/>
        <v>0.003912037037037033</v>
      </c>
      <c r="I17" s="13">
        <f>F17-INDEX($F$5:$F$84,MATCH(D17,$D$5:$D$84,0))</f>
        <v>0</v>
      </c>
    </row>
    <row r="18" spans="1:9" s="10" customFormat="1" ht="15" customHeight="1">
      <c r="A18" s="12">
        <v>14</v>
      </c>
      <c r="B18" s="53" t="s">
        <v>59</v>
      </c>
      <c r="C18" s="50"/>
      <c r="D18" s="12" t="s">
        <v>21</v>
      </c>
      <c r="E18" s="47" t="s">
        <v>60</v>
      </c>
      <c r="F18" s="30">
        <v>0.032060185185185185</v>
      </c>
      <c r="G18" s="12" t="str">
        <f t="shared" si="0"/>
        <v>4.37/km</v>
      </c>
      <c r="H18" s="13">
        <f t="shared" si="1"/>
        <v>0.004224537037037034</v>
      </c>
      <c r="I18" s="13">
        <f>F18-INDEX($F$5:$F$84,MATCH(D18,$D$5:$D$84,0))</f>
        <v>0</v>
      </c>
    </row>
    <row r="19" spans="1:9" s="10" customFormat="1" ht="15" customHeight="1">
      <c r="A19" s="12">
        <v>15</v>
      </c>
      <c r="B19" s="53" t="s">
        <v>61</v>
      </c>
      <c r="C19" s="50"/>
      <c r="D19" s="12" t="s">
        <v>19</v>
      </c>
      <c r="E19" s="47" t="s">
        <v>62</v>
      </c>
      <c r="F19" s="30">
        <v>0.032337962962962964</v>
      </c>
      <c r="G19" s="12" t="str">
        <f t="shared" si="0"/>
        <v>4.39/km</v>
      </c>
      <c r="H19" s="13">
        <f t="shared" si="1"/>
        <v>0.004502314814814813</v>
      </c>
      <c r="I19" s="13">
        <f>F19-INDEX($F$5:$F$84,MATCH(D19,$D$5:$D$84,0))</f>
        <v>0.004502314814814813</v>
      </c>
    </row>
    <row r="20" spans="1:9" s="10" customFormat="1" ht="15" customHeight="1">
      <c r="A20" s="12">
        <v>16</v>
      </c>
      <c r="B20" s="53" t="s">
        <v>63</v>
      </c>
      <c r="C20" s="50"/>
      <c r="D20" s="12" t="s">
        <v>26</v>
      </c>
      <c r="E20" s="47" t="s">
        <v>16</v>
      </c>
      <c r="F20" s="30">
        <v>0.03241898148148148</v>
      </c>
      <c r="G20" s="12" t="str">
        <f t="shared" si="0"/>
        <v>4.40/km</v>
      </c>
      <c r="H20" s="13">
        <f t="shared" si="1"/>
        <v>0.004583333333333328</v>
      </c>
      <c r="I20" s="13">
        <f>F20-INDEX($F$5:$F$84,MATCH(D20,$D$5:$D$84,0))</f>
        <v>0.0015509259259259243</v>
      </c>
    </row>
    <row r="21" spans="1:9" ht="15" customHeight="1">
      <c r="A21" s="12">
        <v>17</v>
      </c>
      <c r="B21" s="53" t="s">
        <v>64</v>
      </c>
      <c r="C21" s="50"/>
      <c r="D21" s="12" t="s">
        <v>23</v>
      </c>
      <c r="E21" s="47" t="s">
        <v>44</v>
      </c>
      <c r="F21" s="30">
        <v>0.03266203703703704</v>
      </c>
      <c r="G21" s="12" t="str">
        <f t="shared" si="0"/>
        <v>4.42/km</v>
      </c>
      <c r="H21" s="13">
        <f t="shared" si="1"/>
        <v>0.004826388888888887</v>
      </c>
      <c r="I21" s="13">
        <f>F21-INDEX($F$5:$F$84,MATCH(D21,$D$5:$D$84,0))</f>
        <v>0</v>
      </c>
    </row>
    <row r="22" spans="1:9" ht="15" customHeight="1">
      <c r="A22" s="12">
        <v>18</v>
      </c>
      <c r="B22" s="53" t="s">
        <v>65</v>
      </c>
      <c r="C22" s="50"/>
      <c r="D22" s="12" t="s">
        <v>24</v>
      </c>
      <c r="E22" s="47" t="s">
        <v>66</v>
      </c>
      <c r="F22" s="30">
        <v>0.03270833333333333</v>
      </c>
      <c r="G22" s="12" t="str">
        <f t="shared" si="0"/>
        <v>4.43/km</v>
      </c>
      <c r="H22" s="13">
        <f t="shared" si="1"/>
        <v>0.004872685185185181</v>
      </c>
      <c r="I22" s="13">
        <f>F22-INDEX($F$5:$F$84,MATCH(D22,$D$5:$D$84,0))</f>
        <v>0.003645833333333331</v>
      </c>
    </row>
    <row r="23" spans="1:9" ht="15" customHeight="1">
      <c r="A23" s="12">
        <v>19</v>
      </c>
      <c r="B23" s="53" t="s">
        <v>67</v>
      </c>
      <c r="C23" s="50"/>
      <c r="D23" s="12" t="s">
        <v>25</v>
      </c>
      <c r="E23" s="47" t="s">
        <v>39</v>
      </c>
      <c r="F23" s="30">
        <v>0.03297453703703704</v>
      </c>
      <c r="G23" s="12" t="str">
        <f t="shared" si="0"/>
        <v>4.45/km</v>
      </c>
      <c r="H23" s="13">
        <f t="shared" si="1"/>
        <v>0.005138888888888887</v>
      </c>
      <c r="I23" s="13">
        <f>F23-INDEX($F$5:$F$84,MATCH(D23,$D$5:$D$84,0))</f>
        <v>0</v>
      </c>
    </row>
    <row r="24" spans="1:9" ht="15" customHeight="1">
      <c r="A24" s="12">
        <v>20</v>
      </c>
      <c r="B24" s="53" t="s">
        <v>68</v>
      </c>
      <c r="C24" s="50"/>
      <c r="D24" s="12" t="s">
        <v>20</v>
      </c>
      <c r="E24" s="47" t="s">
        <v>69</v>
      </c>
      <c r="F24" s="30">
        <v>0.03297453703703704</v>
      </c>
      <c r="G24" s="12" t="str">
        <f t="shared" si="0"/>
        <v>4.45/km</v>
      </c>
      <c r="H24" s="13">
        <f t="shared" si="1"/>
        <v>0.005138888888888887</v>
      </c>
      <c r="I24" s="13">
        <f>F24-INDEX($F$5:$F$84,MATCH(D24,$D$5:$D$84,0))</f>
        <v>0.005127314814814817</v>
      </c>
    </row>
    <row r="25" spans="1:9" ht="15" customHeight="1">
      <c r="A25" s="23">
        <v>21</v>
      </c>
      <c r="B25" s="56" t="s">
        <v>70</v>
      </c>
      <c r="C25" s="57"/>
      <c r="D25" s="23" t="s">
        <v>25</v>
      </c>
      <c r="E25" s="55" t="s">
        <v>11</v>
      </c>
      <c r="F25" s="32">
        <v>0.03327546296296296</v>
      </c>
      <c r="G25" s="23" t="str">
        <f t="shared" si="0"/>
        <v>4.48/km</v>
      </c>
      <c r="H25" s="24">
        <f t="shared" si="1"/>
        <v>0.005439814814814807</v>
      </c>
      <c r="I25" s="24">
        <f>F25-INDEX($F$5:$F$84,MATCH(D25,$D$5:$D$84,0))</f>
        <v>0.00030092592592591977</v>
      </c>
    </row>
    <row r="26" spans="1:9" ht="15" customHeight="1">
      <c r="A26" s="23">
        <v>22</v>
      </c>
      <c r="B26" s="56" t="s">
        <v>71</v>
      </c>
      <c r="C26" s="57"/>
      <c r="D26" s="23" t="s">
        <v>20</v>
      </c>
      <c r="E26" s="55" t="s">
        <v>11</v>
      </c>
      <c r="F26" s="32">
        <v>0.03375</v>
      </c>
      <c r="G26" s="23" t="str">
        <f t="shared" si="0"/>
        <v>4.52/km</v>
      </c>
      <c r="H26" s="24">
        <f t="shared" si="1"/>
        <v>0.005914351851851851</v>
      </c>
      <c r="I26" s="24">
        <f>F26-INDEX($F$5:$F$84,MATCH(D26,$D$5:$D$84,0))</f>
        <v>0.005902777777777781</v>
      </c>
    </row>
    <row r="27" spans="1:9" ht="15" customHeight="1">
      <c r="A27" s="12">
        <v>23</v>
      </c>
      <c r="B27" s="53" t="s">
        <v>72</v>
      </c>
      <c r="C27" s="50"/>
      <c r="D27" s="12" t="s">
        <v>23</v>
      </c>
      <c r="E27" s="47" t="s">
        <v>73</v>
      </c>
      <c r="F27" s="30">
        <v>0.03387731481481481</v>
      </c>
      <c r="G27" s="12" t="str">
        <f t="shared" si="0"/>
        <v>4.53/km</v>
      </c>
      <c r="H27" s="13">
        <f t="shared" si="1"/>
        <v>0.0060416666666666605</v>
      </c>
      <c r="I27" s="13">
        <f>F27-INDEX($F$5:$F$84,MATCH(D27,$D$5:$D$84,0))</f>
        <v>0.0012152777777777735</v>
      </c>
    </row>
    <row r="28" spans="1:9" ht="15" customHeight="1">
      <c r="A28" s="12">
        <v>24</v>
      </c>
      <c r="B28" s="53" t="s">
        <v>74</v>
      </c>
      <c r="C28" s="50"/>
      <c r="D28" s="12" t="s">
        <v>22</v>
      </c>
      <c r="E28" s="47" t="s">
        <v>69</v>
      </c>
      <c r="F28" s="30">
        <v>0.03400462962962963</v>
      </c>
      <c r="G28" s="12" t="str">
        <f t="shared" si="0"/>
        <v>4.54/km</v>
      </c>
      <c r="H28" s="13">
        <f t="shared" si="1"/>
        <v>0.006168981481481477</v>
      </c>
      <c r="I28" s="13">
        <f>F28-INDEX($F$5:$F$84,MATCH(D28,$D$5:$D$84,0))</f>
        <v>0.003124999999999996</v>
      </c>
    </row>
    <row r="29" spans="1:9" ht="15" customHeight="1">
      <c r="A29" s="12">
        <v>25</v>
      </c>
      <c r="B29" s="53" t="s">
        <v>75</v>
      </c>
      <c r="C29" s="50"/>
      <c r="D29" s="12" t="s">
        <v>23</v>
      </c>
      <c r="E29" s="47" t="s">
        <v>69</v>
      </c>
      <c r="F29" s="30">
        <v>0.03405092592592592</v>
      </c>
      <c r="G29" s="12" t="str">
        <f t="shared" si="0"/>
        <v>4.54/km</v>
      </c>
      <c r="H29" s="13">
        <f t="shared" si="1"/>
        <v>0.006215277777777771</v>
      </c>
      <c r="I29" s="13">
        <f>F29-INDEX($F$5:$F$84,MATCH(D29,$D$5:$D$84,0))</f>
        <v>0.001388888888888884</v>
      </c>
    </row>
    <row r="30" spans="1:9" ht="15" customHeight="1">
      <c r="A30" s="12">
        <v>26</v>
      </c>
      <c r="B30" s="53" t="s">
        <v>76</v>
      </c>
      <c r="C30" s="50"/>
      <c r="D30" s="12" t="s">
        <v>25</v>
      </c>
      <c r="E30" s="47" t="s">
        <v>77</v>
      </c>
      <c r="F30" s="30">
        <v>0.034409722222222223</v>
      </c>
      <c r="G30" s="12" t="str">
        <f t="shared" si="0"/>
        <v>4.57/km</v>
      </c>
      <c r="H30" s="13">
        <f t="shared" si="1"/>
        <v>0.0065740740740740725</v>
      </c>
      <c r="I30" s="13">
        <f>F30-INDEX($F$5:$F$84,MATCH(D30,$D$5:$D$84,0))</f>
        <v>0.0014351851851851852</v>
      </c>
    </row>
    <row r="31" spans="1:9" ht="15" customHeight="1">
      <c r="A31" s="12">
        <v>27</v>
      </c>
      <c r="B31" s="53" t="s">
        <v>78</v>
      </c>
      <c r="C31" s="50"/>
      <c r="D31" s="12" t="s">
        <v>20</v>
      </c>
      <c r="E31" s="47" t="s">
        <v>69</v>
      </c>
      <c r="F31" s="30">
        <v>0.0346412037037037</v>
      </c>
      <c r="G31" s="12" t="str">
        <f t="shared" si="0"/>
        <v>4.59/km</v>
      </c>
      <c r="H31" s="13">
        <f t="shared" si="1"/>
        <v>0.006805555555555551</v>
      </c>
      <c r="I31" s="13">
        <f>F31-INDEX($F$5:$F$84,MATCH(D31,$D$5:$D$84,0))</f>
        <v>0.006793981481481481</v>
      </c>
    </row>
    <row r="32" spans="1:9" ht="15" customHeight="1">
      <c r="A32" s="12">
        <v>28</v>
      </c>
      <c r="B32" s="53" t="s">
        <v>79</v>
      </c>
      <c r="C32" s="50"/>
      <c r="D32" s="12" t="s">
        <v>24</v>
      </c>
      <c r="E32" s="47" t="s">
        <v>69</v>
      </c>
      <c r="F32" s="30">
        <v>0.0349537037037037</v>
      </c>
      <c r="G32" s="12" t="str">
        <f t="shared" si="0"/>
        <v>5.02/km</v>
      </c>
      <c r="H32" s="13">
        <f t="shared" si="1"/>
        <v>0.007118055555555551</v>
      </c>
      <c r="I32" s="13">
        <f>F32-INDEX($F$5:$F$84,MATCH(D32,$D$5:$D$84,0))</f>
        <v>0.005891203703703701</v>
      </c>
    </row>
    <row r="33" spans="1:9" ht="15" customHeight="1">
      <c r="A33" s="12">
        <v>29</v>
      </c>
      <c r="B33" s="53" t="s">
        <v>80</v>
      </c>
      <c r="C33" s="50"/>
      <c r="D33" s="12" t="s">
        <v>19</v>
      </c>
      <c r="E33" s="47" t="s">
        <v>81</v>
      </c>
      <c r="F33" s="30">
        <v>0.03497685185185185</v>
      </c>
      <c r="G33" s="12" t="str">
        <f t="shared" si="0"/>
        <v>5.02/km</v>
      </c>
      <c r="H33" s="13">
        <f t="shared" si="1"/>
        <v>0.007141203703703698</v>
      </c>
      <c r="I33" s="13">
        <f>F33-INDEX($F$5:$F$84,MATCH(D33,$D$5:$D$84,0))</f>
        <v>0.007141203703703698</v>
      </c>
    </row>
    <row r="34" spans="1:9" ht="15" customHeight="1">
      <c r="A34" s="12">
        <v>30</v>
      </c>
      <c r="B34" s="53" t="s">
        <v>82</v>
      </c>
      <c r="C34" s="50"/>
      <c r="D34" s="12" t="s">
        <v>25</v>
      </c>
      <c r="E34" s="47" t="s">
        <v>83</v>
      </c>
      <c r="F34" s="30">
        <v>0.03498842592592593</v>
      </c>
      <c r="G34" s="12" t="str">
        <f t="shared" si="0"/>
        <v>5.02/km</v>
      </c>
      <c r="H34" s="13">
        <f t="shared" si="1"/>
        <v>0.007152777777777779</v>
      </c>
      <c r="I34" s="13">
        <f>F34-INDEX($F$5:$F$84,MATCH(D34,$D$5:$D$84,0))</f>
        <v>0.0020138888888888914</v>
      </c>
    </row>
    <row r="35" spans="1:9" ht="15" customHeight="1">
      <c r="A35" s="12">
        <v>31</v>
      </c>
      <c r="B35" s="53" t="s">
        <v>84</v>
      </c>
      <c r="C35" s="50"/>
      <c r="D35" s="12" t="s">
        <v>23</v>
      </c>
      <c r="E35" s="47" t="s">
        <v>85</v>
      </c>
      <c r="F35" s="30">
        <v>0.03570601851851852</v>
      </c>
      <c r="G35" s="12" t="str">
        <f t="shared" si="0"/>
        <v>5.09/km</v>
      </c>
      <c r="H35" s="13">
        <f t="shared" si="1"/>
        <v>0.007870370370370368</v>
      </c>
      <c r="I35" s="13">
        <f>F35-INDEX($F$5:$F$84,MATCH(D35,$D$5:$D$84,0))</f>
        <v>0.003043981481481481</v>
      </c>
    </row>
    <row r="36" spans="1:9" ht="15" customHeight="1">
      <c r="A36" s="12">
        <v>32</v>
      </c>
      <c r="B36" s="53" t="s">
        <v>86</v>
      </c>
      <c r="C36" s="50"/>
      <c r="D36" s="12" t="s">
        <v>29</v>
      </c>
      <c r="E36" s="47" t="s">
        <v>12</v>
      </c>
      <c r="F36" s="30">
        <v>0.03570601851851852</v>
      </c>
      <c r="G36" s="12" t="str">
        <f t="shared" si="0"/>
        <v>5.09/km</v>
      </c>
      <c r="H36" s="13">
        <f t="shared" si="1"/>
        <v>0.007870370370370368</v>
      </c>
      <c r="I36" s="13">
        <f>F36-INDEX($F$5:$F$84,MATCH(D36,$D$5:$D$84,0))</f>
        <v>0</v>
      </c>
    </row>
    <row r="37" spans="1:9" ht="15" customHeight="1">
      <c r="A37" s="12">
        <v>33</v>
      </c>
      <c r="B37" s="53" t="s">
        <v>87</v>
      </c>
      <c r="C37" s="50"/>
      <c r="D37" s="12" t="s">
        <v>22</v>
      </c>
      <c r="E37" s="47" t="s">
        <v>18</v>
      </c>
      <c r="F37" s="30">
        <v>0.035729166666666666</v>
      </c>
      <c r="G37" s="12" t="str">
        <f t="shared" si="0"/>
        <v>5.09/km</v>
      </c>
      <c r="H37" s="13">
        <f t="shared" si="1"/>
        <v>0.007893518518518515</v>
      </c>
      <c r="I37" s="13">
        <f>F37-INDEX($F$5:$F$84,MATCH(D37,$D$5:$D$84,0))</f>
        <v>0.004849537037037034</v>
      </c>
    </row>
    <row r="38" spans="1:9" ht="15" customHeight="1">
      <c r="A38" s="12">
        <v>34</v>
      </c>
      <c r="B38" s="53" t="s">
        <v>88</v>
      </c>
      <c r="C38" s="50"/>
      <c r="D38" s="12" t="s">
        <v>25</v>
      </c>
      <c r="E38" s="47" t="s">
        <v>60</v>
      </c>
      <c r="F38" s="30">
        <v>0.03584490740740741</v>
      </c>
      <c r="G38" s="12" t="str">
        <f t="shared" si="0"/>
        <v>5.10/km</v>
      </c>
      <c r="H38" s="13">
        <f t="shared" si="1"/>
        <v>0.008009259259259258</v>
      </c>
      <c r="I38" s="13">
        <f>F38-INDEX($F$5:$F$84,MATCH(D38,$D$5:$D$84,0))</f>
        <v>0.0028703703703703703</v>
      </c>
    </row>
    <row r="39" spans="1:9" ht="15" customHeight="1">
      <c r="A39" s="12">
        <v>35</v>
      </c>
      <c r="B39" s="53" t="s">
        <v>89</v>
      </c>
      <c r="C39" s="50"/>
      <c r="D39" s="12" t="s">
        <v>22</v>
      </c>
      <c r="E39" s="47" t="s">
        <v>48</v>
      </c>
      <c r="F39" s="30">
        <v>0.036631944444444446</v>
      </c>
      <c r="G39" s="12" t="str">
        <f t="shared" si="0"/>
        <v>5.17/km</v>
      </c>
      <c r="H39" s="13">
        <f t="shared" si="1"/>
        <v>0.008796296296296295</v>
      </c>
      <c r="I39" s="13">
        <f>F39-INDEX($F$5:$F$84,MATCH(D39,$D$5:$D$84,0))</f>
        <v>0.005752314814814814</v>
      </c>
    </row>
    <row r="40" spans="1:9" ht="15" customHeight="1">
      <c r="A40" s="12">
        <v>36</v>
      </c>
      <c r="B40" s="53" t="s">
        <v>90</v>
      </c>
      <c r="C40" s="50"/>
      <c r="D40" s="12" t="s">
        <v>19</v>
      </c>
      <c r="E40" s="47" t="s">
        <v>44</v>
      </c>
      <c r="F40" s="30">
        <v>0.03668981481481482</v>
      </c>
      <c r="G40" s="12" t="str">
        <f t="shared" si="0"/>
        <v>5.17/km</v>
      </c>
      <c r="H40" s="13">
        <f t="shared" si="1"/>
        <v>0.00885416666666667</v>
      </c>
      <c r="I40" s="13">
        <f>F40-INDEX($F$5:$F$84,MATCH(D40,$D$5:$D$84,0))</f>
        <v>0.00885416666666667</v>
      </c>
    </row>
    <row r="41" spans="1:9" ht="15" customHeight="1">
      <c r="A41" s="12">
        <v>37</v>
      </c>
      <c r="B41" s="53" t="s">
        <v>91</v>
      </c>
      <c r="C41" s="50"/>
      <c r="D41" s="12" t="s">
        <v>20</v>
      </c>
      <c r="E41" s="47" t="s">
        <v>85</v>
      </c>
      <c r="F41" s="30">
        <v>0.03673611111111111</v>
      </c>
      <c r="G41" s="12" t="str">
        <f t="shared" si="0"/>
        <v>5.17/km</v>
      </c>
      <c r="H41" s="13">
        <f t="shared" si="1"/>
        <v>0.008900462962962957</v>
      </c>
      <c r="I41" s="13">
        <f>F41-INDEX($F$5:$F$84,MATCH(D41,$D$5:$D$84,0))</f>
        <v>0.008888888888888887</v>
      </c>
    </row>
    <row r="42" spans="1:9" ht="15" customHeight="1">
      <c r="A42" s="12">
        <v>38</v>
      </c>
      <c r="B42" s="53" t="s">
        <v>92</v>
      </c>
      <c r="C42" s="50"/>
      <c r="D42" s="12" t="s">
        <v>22</v>
      </c>
      <c r="E42" s="47" t="s">
        <v>85</v>
      </c>
      <c r="F42" s="30">
        <v>0.036828703703703704</v>
      </c>
      <c r="G42" s="12" t="str">
        <f t="shared" si="0"/>
        <v>5.18/km</v>
      </c>
      <c r="H42" s="13">
        <f t="shared" si="1"/>
        <v>0.008993055555555553</v>
      </c>
      <c r="I42" s="13">
        <f>F42-INDEX($F$5:$F$84,MATCH(D42,$D$5:$D$84,0))</f>
        <v>0.005949074074074072</v>
      </c>
    </row>
    <row r="43" spans="1:9" ht="15" customHeight="1">
      <c r="A43" s="12">
        <v>39</v>
      </c>
      <c r="B43" s="53" t="s">
        <v>93</v>
      </c>
      <c r="C43" s="50"/>
      <c r="D43" s="12" t="s">
        <v>23</v>
      </c>
      <c r="E43" s="47" t="s">
        <v>94</v>
      </c>
      <c r="F43" s="30">
        <v>0.03711805555555556</v>
      </c>
      <c r="G43" s="12" t="str">
        <f t="shared" si="0"/>
        <v>5.21/km</v>
      </c>
      <c r="H43" s="13">
        <f t="shared" si="1"/>
        <v>0.009282407407407406</v>
      </c>
      <c r="I43" s="13">
        <f>F43-INDEX($F$5:$F$84,MATCH(D43,$D$5:$D$84,0))</f>
        <v>0.004456018518518519</v>
      </c>
    </row>
    <row r="44" spans="1:9" ht="15" customHeight="1">
      <c r="A44" s="12">
        <v>40</v>
      </c>
      <c r="B44" s="53" t="s">
        <v>95</v>
      </c>
      <c r="C44" s="50"/>
      <c r="D44" s="12" t="s">
        <v>27</v>
      </c>
      <c r="E44" s="47" t="s">
        <v>96</v>
      </c>
      <c r="F44" s="30">
        <v>0.037280092592592594</v>
      </c>
      <c r="G44" s="12" t="str">
        <f t="shared" si="0"/>
        <v>5.22/km</v>
      </c>
      <c r="H44" s="13">
        <f t="shared" si="1"/>
        <v>0.009444444444444443</v>
      </c>
      <c r="I44" s="13">
        <f>F44-INDEX($F$5:$F$84,MATCH(D44,$D$5:$D$84,0))</f>
        <v>0.0055324074074074095</v>
      </c>
    </row>
    <row r="45" spans="1:9" ht="15" customHeight="1">
      <c r="A45" s="12">
        <v>41</v>
      </c>
      <c r="B45" s="53" t="s">
        <v>97</v>
      </c>
      <c r="C45" s="50"/>
      <c r="D45" s="12" t="s">
        <v>22</v>
      </c>
      <c r="E45" s="47" t="s">
        <v>98</v>
      </c>
      <c r="F45" s="30">
        <v>0.03817129629629629</v>
      </c>
      <c r="G45" s="12" t="str">
        <f t="shared" si="0"/>
        <v>5.30/km</v>
      </c>
      <c r="H45" s="13">
        <f t="shared" si="1"/>
        <v>0.010335648148148142</v>
      </c>
      <c r="I45" s="13">
        <f>F45-INDEX($F$5:$F$84,MATCH(D45,$D$5:$D$84,0))</f>
        <v>0.007291666666666662</v>
      </c>
    </row>
    <row r="46" spans="1:9" ht="15" customHeight="1">
      <c r="A46" s="12">
        <v>42</v>
      </c>
      <c r="B46" s="53" t="s">
        <v>99</v>
      </c>
      <c r="C46" s="50"/>
      <c r="D46" s="12" t="s">
        <v>37</v>
      </c>
      <c r="E46" s="47" t="s">
        <v>77</v>
      </c>
      <c r="F46" s="30">
        <v>0.03829861111111111</v>
      </c>
      <c r="G46" s="12" t="str">
        <f t="shared" si="0"/>
        <v>5.31/km</v>
      </c>
      <c r="H46" s="13">
        <f t="shared" si="1"/>
        <v>0.010462962962962959</v>
      </c>
      <c r="I46" s="13">
        <f>F46-INDEX($F$5:$F$84,MATCH(D46,$D$5:$D$84,0))</f>
        <v>0</v>
      </c>
    </row>
    <row r="47" spans="1:9" ht="15" customHeight="1">
      <c r="A47" s="12">
        <v>43</v>
      </c>
      <c r="B47" s="53" t="s">
        <v>100</v>
      </c>
      <c r="C47" s="50"/>
      <c r="D47" s="12" t="s">
        <v>20</v>
      </c>
      <c r="E47" s="47" t="s">
        <v>13</v>
      </c>
      <c r="F47" s="30">
        <v>0.038599537037037036</v>
      </c>
      <c r="G47" s="12" t="str">
        <f t="shared" si="0"/>
        <v>5.34/km</v>
      </c>
      <c r="H47" s="13">
        <f t="shared" si="1"/>
        <v>0.010763888888888885</v>
      </c>
      <c r="I47" s="13">
        <f>F47-INDEX($F$5:$F$84,MATCH(D47,$D$5:$D$84,0))</f>
        <v>0.010752314814814815</v>
      </c>
    </row>
    <row r="48" spans="1:9" ht="15" customHeight="1">
      <c r="A48" s="12">
        <v>44</v>
      </c>
      <c r="B48" s="53" t="s">
        <v>101</v>
      </c>
      <c r="C48" s="50"/>
      <c r="D48" s="12" t="s">
        <v>37</v>
      </c>
      <c r="E48" s="47" t="s">
        <v>66</v>
      </c>
      <c r="F48" s="30">
        <v>0.03864583333333333</v>
      </c>
      <c r="G48" s="12" t="str">
        <f t="shared" si="0"/>
        <v>5.34/km</v>
      </c>
      <c r="H48" s="13">
        <f t="shared" si="1"/>
        <v>0.01081018518518518</v>
      </c>
      <c r="I48" s="13">
        <f>F48-INDEX($F$5:$F$84,MATCH(D48,$D$5:$D$84,0))</f>
        <v>0.000347222222222221</v>
      </c>
    </row>
    <row r="49" spans="1:9" ht="15" customHeight="1">
      <c r="A49" s="12">
        <v>45</v>
      </c>
      <c r="B49" s="53" t="s">
        <v>102</v>
      </c>
      <c r="C49" s="50"/>
      <c r="D49" s="12" t="s">
        <v>37</v>
      </c>
      <c r="E49" s="47" t="s">
        <v>54</v>
      </c>
      <c r="F49" s="30">
        <v>0.0391087962962963</v>
      </c>
      <c r="G49" s="12" t="str">
        <f t="shared" si="0"/>
        <v>5.38/km</v>
      </c>
      <c r="H49" s="13">
        <f t="shared" si="1"/>
        <v>0.01127314814814815</v>
      </c>
      <c r="I49" s="13">
        <f>F49-INDEX($F$5:$F$84,MATCH(D49,$D$5:$D$84,0))</f>
        <v>0.0008101851851851916</v>
      </c>
    </row>
    <row r="50" spans="1:9" ht="15" customHeight="1">
      <c r="A50" s="12">
        <v>46</v>
      </c>
      <c r="B50" s="53" t="s">
        <v>103</v>
      </c>
      <c r="C50" s="50"/>
      <c r="D50" s="12" t="s">
        <v>25</v>
      </c>
      <c r="E50" s="47" t="s">
        <v>54</v>
      </c>
      <c r="F50" s="30">
        <v>0.03981481481481482</v>
      </c>
      <c r="G50" s="12" t="str">
        <f t="shared" si="0"/>
        <v>5.44/km</v>
      </c>
      <c r="H50" s="13">
        <f t="shared" si="1"/>
        <v>0.011979166666666666</v>
      </c>
      <c r="I50" s="13">
        <f>F50-INDEX($F$5:$F$84,MATCH(D50,$D$5:$D$84,0))</f>
        <v>0.0068402777777777785</v>
      </c>
    </row>
    <row r="51" spans="1:9" ht="15" customHeight="1">
      <c r="A51" s="12">
        <v>47</v>
      </c>
      <c r="B51" s="53" t="s">
        <v>104</v>
      </c>
      <c r="C51" s="50"/>
      <c r="D51" s="12" t="s">
        <v>22</v>
      </c>
      <c r="E51" s="47" t="s">
        <v>54</v>
      </c>
      <c r="F51" s="30">
        <v>0.03982638888888889</v>
      </c>
      <c r="G51" s="12" t="str">
        <f t="shared" si="0"/>
        <v>5.44/km</v>
      </c>
      <c r="H51" s="13">
        <f t="shared" si="1"/>
        <v>0.01199074074074074</v>
      </c>
      <c r="I51" s="13">
        <f>F51-INDEX($F$5:$F$84,MATCH(D51,$D$5:$D$84,0))</f>
        <v>0.008946759259259258</v>
      </c>
    </row>
    <row r="52" spans="1:9" ht="15" customHeight="1">
      <c r="A52" s="12">
        <v>48</v>
      </c>
      <c r="B52" s="53" t="s">
        <v>105</v>
      </c>
      <c r="C52" s="50"/>
      <c r="D52" s="12" t="s">
        <v>20</v>
      </c>
      <c r="E52" s="47" t="s">
        <v>48</v>
      </c>
      <c r="F52" s="30">
        <v>0.040150462962962964</v>
      </c>
      <c r="G52" s="12" t="str">
        <f t="shared" si="0"/>
        <v>5.47/km</v>
      </c>
      <c r="H52" s="13">
        <f t="shared" si="1"/>
        <v>0.012314814814814813</v>
      </c>
      <c r="I52" s="13">
        <f>F52-INDEX($F$5:$F$84,MATCH(D52,$D$5:$D$84,0))</f>
        <v>0.012303240740740743</v>
      </c>
    </row>
    <row r="53" spans="1:9" ht="15" customHeight="1">
      <c r="A53" s="12">
        <v>49</v>
      </c>
      <c r="B53" s="53" t="s">
        <v>106</v>
      </c>
      <c r="C53" s="50"/>
      <c r="D53" s="12" t="s">
        <v>27</v>
      </c>
      <c r="E53" s="47" t="s">
        <v>69</v>
      </c>
      <c r="F53" s="30">
        <v>0.04027777777777778</v>
      </c>
      <c r="G53" s="12" t="str">
        <f t="shared" si="0"/>
        <v>5.48/km</v>
      </c>
      <c r="H53" s="13">
        <f t="shared" si="1"/>
        <v>0.01244212962962963</v>
      </c>
      <c r="I53" s="13">
        <f>F53-INDEX($F$5:$F$84,MATCH(D53,$D$5:$D$84,0))</f>
        <v>0.008530092592592596</v>
      </c>
    </row>
    <row r="54" spans="1:9" ht="15" customHeight="1">
      <c r="A54" s="12">
        <v>50</v>
      </c>
      <c r="B54" s="53" t="s">
        <v>107</v>
      </c>
      <c r="C54" s="50"/>
      <c r="D54" s="12" t="s">
        <v>37</v>
      </c>
      <c r="E54" s="47" t="s">
        <v>73</v>
      </c>
      <c r="F54" s="30">
        <v>0.04028935185185185</v>
      </c>
      <c r="G54" s="12" t="str">
        <f t="shared" si="0"/>
        <v>5.48/km</v>
      </c>
      <c r="H54" s="13">
        <f t="shared" si="1"/>
        <v>0.012453703703703696</v>
      </c>
      <c r="I54" s="13">
        <f>F54-INDEX($F$5:$F$84,MATCH(D54,$D$5:$D$84,0))</f>
        <v>0.0019907407407407374</v>
      </c>
    </row>
    <row r="55" spans="1:9" ht="15" customHeight="1">
      <c r="A55" s="12">
        <v>51</v>
      </c>
      <c r="B55" s="53" t="s">
        <v>108</v>
      </c>
      <c r="C55" s="50"/>
      <c r="D55" s="12" t="s">
        <v>27</v>
      </c>
      <c r="E55" s="47" t="s">
        <v>77</v>
      </c>
      <c r="F55" s="30">
        <v>0.040393518518518516</v>
      </c>
      <c r="G55" s="12" t="str">
        <f t="shared" si="0"/>
        <v>5.49/km</v>
      </c>
      <c r="H55" s="13">
        <f t="shared" si="1"/>
        <v>0.012557870370370365</v>
      </c>
      <c r="I55" s="13">
        <f>F55-INDEX($F$5:$F$84,MATCH(D55,$D$5:$D$84,0))</f>
        <v>0.008645833333333332</v>
      </c>
    </row>
    <row r="56" spans="1:9" ht="15" customHeight="1">
      <c r="A56" s="12">
        <v>52</v>
      </c>
      <c r="B56" s="53" t="s">
        <v>109</v>
      </c>
      <c r="C56" s="50"/>
      <c r="D56" s="12" t="s">
        <v>25</v>
      </c>
      <c r="E56" s="47" t="s">
        <v>44</v>
      </c>
      <c r="F56" s="30">
        <v>0.04071759259259259</v>
      </c>
      <c r="G56" s="12" t="str">
        <f t="shared" si="0"/>
        <v>5.52/km</v>
      </c>
      <c r="H56" s="13">
        <f t="shared" si="1"/>
        <v>0.012881944444444439</v>
      </c>
      <c r="I56" s="13">
        <f>F56-INDEX($F$5:$F$84,MATCH(D56,$D$5:$D$84,0))</f>
        <v>0.007743055555555552</v>
      </c>
    </row>
    <row r="57" spans="1:9" ht="15" customHeight="1">
      <c r="A57" s="12">
        <v>53</v>
      </c>
      <c r="B57" s="53" t="s">
        <v>110</v>
      </c>
      <c r="C57" s="50"/>
      <c r="D57" s="12" t="s">
        <v>34</v>
      </c>
      <c r="E57" s="47" t="s">
        <v>111</v>
      </c>
      <c r="F57" s="30">
        <v>0.04111111111111111</v>
      </c>
      <c r="G57" s="12" t="str">
        <f t="shared" si="0"/>
        <v>5.55/km</v>
      </c>
      <c r="H57" s="13">
        <f t="shared" si="1"/>
        <v>0.013275462962962961</v>
      </c>
      <c r="I57" s="13">
        <f>F57-INDEX($F$5:$F$84,MATCH(D57,$D$5:$D$84,0))</f>
        <v>0</v>
      </c>
    </row>
    <row r="58" spans="1:9" ht="15" customHeight="1">
      <c r="A58" s="12">
        <v>54</v>
      </c>
      <c r="B58" s="53" t="s">
        <v>112</v>
      </c>
      <c r="C58" s="50"/>
      <c r="D58" s="12" t="s">
        <v>37</v>
      </c>
      <c r="E58" s="47" t="s">
        <v>44</v>
      </c>
      <c r="F58" s="30">
        <v>0.04131944444444444</v>
      </c>
      <c r="G58" s="12" t="str">
        <f t="shared" si="0"/>
        <v>5.57/km</v>
      </c>
      <c r="H58" s="13">
        <f t="shared" si="1"/>
        <v>0.013483796296296292</v>
      </c>
      <c r="I58" s="13">
        <f>F58-INDEX($F$5:$F$84,MATCH(D58,$D$5:$D$84,0))</f>
        <v>0.0030208333333333337</v>
      </c>
    </row>
    <row r="59" spans="1:9" ht="15" customHeight="1">
      <c r="A59" s="12">
        <v>55</v>
      </c>
      <c r="B59" s="53" t="s">
        <v>113</v>
      </c>
      <c r="C59" s="50"/>
      <c r="D59" s="12" t="s">
        <v>37</v>
      </c>
      <c r="E59" s="47" t="s">
        <v>44</v>
      </c>
      <c r="F59" s="30">
        <v>0.04131944444444444</v>
      </c>
      <c r="G59" s="12" t="str">
        <f t="shared" si="0"/>
        <v>5.57/km</v>
      </c>
      <c r="H59" s="13">
        <f t="shared" si="1"/>
        <v>0.013483796296296292</v>
      </c>
      <c r="I59" s="13">
        <f>F59-INDEX($F$5:$F$84,MATCH(D59,$D$5:$D$84,0))</f>
        <v>0.0030208333333333337</v>
      </c>
    </row>
    <row r="60" spans="1:9" ht="15" customHeight="1">
      <c r="A60" s="12">
        <v>56</v>
      </c>
      <c r="B60" s="53" t="s">
        <v>114</v>
      </c>
      <c r="C60" s="50"/>
      <c r="D60" s="12" t="s">
        <v>22</v>
      </c>
      <c r="E60" s="47" t="s">
        <v>115</v>
      </c>
      <c r="F60" s="30">
        <v>0.04210648148148149</v>
      </c>
      <c r="G60" s="12" t="str">
        <f t="shared" si="0"/>
        <v>6.04/km</v>
      </c>
      <c r="H60" s="13">
        <f t="shared" si="1"/>
        <v>0.014270833333333337</v>
      </c>
      <c r="I60" s="13">
        <f>F60-INDEX($F$5:$F$84,MATCH(D60,$D$5:$D$84,0))</f>
        <v>0.011226851851851856</v>
      </c>
    </row>
    <row r="61" spans="1:9" ht="15" customHeight="1">
      <c r="A61" s="12">
        <v>57</v>
      </c>
      <c r="B61" s="53" t="s">
        <v>116</v>
      </c>
      <c r="C61" s="50"/>
      <c r="D61" s="12" t="s">
        <v>37</v>
      </c>
      <c r="E61" s="47" t="s">
        <v>117</v>
      </c>
      <c r="F61" s="30">
        <v>0.042118055555555554</v>
      </c>
      <c r="G61" s="12" t="str">
        <f t="shared" si="0"/>
        <v>6.04/km</v>
      </c>
      <c r="H61" s="13">
        <f t="shared" si="1"/>
        <v>0.014282407407407403</v>
      </c>
      <c r="I61" s="13">
        <f>F61-INDEX($F$5:$F$84,MATCH(D61,$D$5:$D$84,0))</f>
        <v>0.0038194444444444448</v>
      </c>
    </row>
    <row r="62" spans="1:9" ht="15" customHeight="1">
      <c r="A62" s="12">
        <v>58</v>
      </c>
      <c r="B62" s="53" t="s">
        <v>118</v>
      </c>
      <c r="C62" s="50"/>
      <c r="D62" s="12" t="s">
        <v>34</v>
      </c>
      <c r="E62" s="47" t="s">
        <v>17</v>
      </c>
      <c r="F62" s="30">
        <v>0.04223379629629629</v>
      </c>
      <c r="G62" s="12" t="str">
        <f t="shared" si="0"/>
        <v>6.05/km</v>
      </c>
      <c r="H62" s="13">
        <f t="shared" si="1"/>
        <v>0.014398148148148139</v>
      </c>
      <c r="I62" s="13">
        <f>F62-INDEX($F$5:$F$84,MATCH(D62,$D$5:$D$84,0))</f>
        <v>0.001122685185185178</v>
      </c>
    </row>
    <row r="63" spans="1:9" ht="15" customHeight="1">
      <c r="A63" s="12">
        <v>59</v>
      </c>
      <c r="B63" s="53" t="s">
        <v>119</v>
      </c>
      <c r="C63" s="50"/>
      <c r="D63" s="12" t="s">
        <v>28</v>
      </c>
      <c r="E63" s="47" t="s">
        <v>44</v>
      </c>
      <c r="F63" s="30">
        <v>0.04273148148148148</v>
      </c>
      <c r="G63" s="12" t="str">
        <f t="shared" si="0"/>
        <v>6.09/km</v>
      </c>
      <c r="H63" s="13">
        <f t="shared" si="1"/>
        <v>0.01489583333333333</v>
      </c>
      <c r="I63" s="13">
        <f>F63-INDEX($F$5:$F$84,MATCH(D63,$D$5:$D$84,0))</f>
        <v>0</v>
      </c>
    </row>
    <row r="64" spans="1:9" ht="15" customHeight="1">
      <c r="A64" s="12">
        <v>60</v>
      </c>
      <c r="B64" s="53" t="s">
        <v>120</v>
      </c>
      <c r="C64" s="50"/>
      <c r="D64" s="12" t="s">
        <v>27</v>
      </c>
      <c r="E64" s="47" t="s">
        <v>30</v>
      </c>
      <c r="F64" s="30">
        <v>0.04273148148148148</v>
      </c>
      <c r="G64" s="12" t="str">
        <f t="shared" si="0"/>
        <v>6.09/km</v>
      </c>
      <c r="H64" s="13">
        <f t="shared" si="1"/>
        <v>0.01489583333333333</v>
      </c>
      <c r="I64" s="13">
        <f>F64-INDEX($F$5:$F$84,MATCH(D64,$D$5:$D$84,0))</f>
        <v>0.010983796296296297</v>
      </c>
    </row>
    <row r="65" spans="1:9" ht="15" customHeight="1">
      <c r="A65" s="12">
        <v>61</v>
      </c>
      <c r="B65" s="53" t="s">
        <v>121</v>
      </c>
      <c r="C65" s="50"/>
      <c r="D65" s="12" t="s">
        <v>24</v>
      </c>
      <c r="E65" s="47" t="s">
        <v>85</v>
      </c>
      <c r="F65" s="30">
        <v>0.043738425925925924</v>
      </c>
      <c r="G65" s="12" t="str">
        <f>TEXT(INT((HOUR(F65)*3600+MINUTE(F65)*60+SECOND(F65))/$I$3/60),"0")&amp;"."&amp;TEXT(MOD((HOUR(F65)*3600+MINUTE(F65)*60+SECOND(F65))/$I$3,60),"00")&amp;"/km"</f>
        <v>6.18/km</v>
      </c>
      <c r="H65" s="13">
        <f>F65-$F$5</f>
        <v>0.015902777777777773</v>
      </c>
      <c r="I65" s="13">
        <f>F65-INDEX($F$5:$F$84,MATCH(D65,$D$5:$D$84,0))</f>
        <v>0.014675925925925922</v>
      </c>
    </row>
    <row r="66" spans="1:9" ht="15" customHeight="1">
      <c r="A66" s="12">
        <v>62</v>
      </c>
      <c r="B66" s="53" t="s">
        <v>122</v>
      </c>
      <c r="C66" s="50"/>
      <c r="D66" s="12" t="s">
        <v>24</v>
      </c>
      <c r="E66" s="47" t="s">
        <v>15</v>
      </c>
      <c r="F66" s="30">
        <v>0.04376157407407408</v>
      </c>
      <c r="G66" s="12" t="str">
        <f>TEXT(INT((HOUR(F66)*3600+MINUTE(F66)*60+SECOND(F66))/$I$3/60),"0")&amp;"."&amp;TEXT(MOD((HOUR(F66)*3600+MINUTE(F66)*60+SECOND(F66))/$I$3,60),"00")&amp;"/km"</f>
        <v>6.18/km</v>
      </c>
      <c r="H66" s="13">
        <f>F66-$F$5</f>
        <v>0.015925925925925927</v>
      </c>
      <c r="I66" s="13">
        <f>F66-INDEX($F$5:$F$84,MATCH(D66,$D$5:$D$84,0))</f>
        <v>0.014699074074074076</v>
      </c>
    </row>
    <row r="67" spans="1:9" ht="15" customHeight="1">
      <c r="A67" s="12">
        <v>63</v>
      </c>
      <c r="B67" s="53" t="s">
        <v>123</v>
      </c>
      <c r="C67" s="50"/>
      <c r="D67" s="12" t="s">
        <v>22</v>
      </c>
      <c r="E67" s="47" t="s">
        <v>54</v>
      </c>
      <c r="F67" s="30">
        <v>0.04380787037037037</v>
      </c>
      <c r="G67" s="12" t="str">
        <f>TEXT(INT((HOUR(F67)*3600+MINUTE(F67)*60+SECOND(F67))/$I$3/60),"0")&amp;"."&amp;TEXT(MOD((HOUR(F67)*3600+MINUTE(F67)*60+SECOND(F67))/$I$3,60),"00")&amp;"/km"</f>
        <v>6.19/km</v>
      </c>
      <c r="H67" s="13">
        <f>F67-$F$5</f>
        <v>0.01597222222222222</v>
      </c>
      <c r="I67" s="13">
        <f>F67-INDEX($F$5:$F$84,MATCH(D67,$D$5:$D$84,0))</f>
        <v>0.01292824074074074</v>
      </c>
    </row>
    <row r="68" spans="1:9" ht="15" customHeight="1">
      <c r="A68" s="12">
        <v>64</v>
      </c>
      <c r="B68" s="53" t="s">
        <v>124</v>
      </c>
      <c r="C68" s="50"/>
      <c r="D68" s="12" t="s">
        <v>31</v>
      </c>
      <c r="E68" s="47" t="s">
        <v>85</v>
      </c>
      <c r="F68" s="30">
        <v>0.043819444444444446</v>
      </c>
      <c r="G68" s="12" t="str">
        <f>TEXT(INT((HOUR(F68)*3600+MINUTE(F68)*60+SECOND(F68))/$I$3/60),"0")&amp;"."&amp;TEXT(MOD((HOUR(F68)*3600+MINUTE(F68)*60+SECOND(F68))/$I$3,60),"00")&amp;"/km"</f>
        <v>6.19/km</v>
      </c>
      <c r="H68" s="13">
        <f>F68-$F$5</f>
        <v>0.015983796296296295</v>
      </c>
      <c r="I68" s="13">
        <f>F68-INDEX($F$5:$F$84,MATCH(D68,$D$5:$D$84,0))</f>
        <v>0</v>
      </c>
    </row>
    <row r="69" spans="1:9" ht="15" customHeight="1">
      <c r="A69" s="12">
        <v>65</v>
      </c>
      <c r="B69" s="53" t="s">
        <v>125</v>
      </c>
      <c r="C69" s="50"/>
      <c r="D69" s="12" t="s">
        <v>33</v>
      </c>
      <c r="E69" s="47" t="s">
        <v>54</v>
      </c>
      <c r="F69" s="30">
        <v>0.04403935185185185</v>
      </c>
      <c r="G69" s="12" t="str">
        <f>TEXT(INT((HOUR(F69)*3600+MINUTE(F69)*60+SECOND(F69))/$I$3/60),"0")&amp;"."&amp;TEXT(MOD((HOUR(F69)*3600+MINUTE(F69)*60+SECOND(F69))/$I$3,60),"00")&amp;"/km"</f>
        <v>6.21/km</v>
      </c>
      <c r="H69" s="13">
        <f>F69-$F$5</f>
        <v>0.0162037037037037</v>
      </c>
      <c r="I69" s="13">
        <f>F69-INDEX($F$5:$F$84,MATCH(D69,$D$5:$D$84,0))</f>
        <v>0</v>
      </c>
    </row>
    <row r="70" spans="1:9" ht="15" customHeight="1">
      <c r="A70" s="12">
        <v>66</v>
      </c>
      <c r="B70" s="53" t="s">
        <v>126</v>
      </c>
      <c r="C70" s="50"/>
      <c r="D70" s="12" t="s">
        <v>33</v>
      </c>
      <c r="E70" s="47" t="s">
        <v>85</v>
      </c>
      <c r="F70" s="30">
        <v>0.04506944444444445</v>
      </c>
      <c r="G70" s="12" t="str">
        <f>TEXT(INT((HOUR(F70)*3600+MINUTE(F70)*60+SECOND(F70))/$I$3/60),"0")&amp;"."&amp;TEXT(MOD((HOUR(F70)*3600+MINUTE(F70)*60+SECOND(F70))/$I$3,60),"00")&amp;"/km"</f>
        <v>6.29/km</v>
      </c>
      <c r="H70" s="13">
        <f>F70-$F$5</f>
        <v>0.017233796296296296</v>
      </c>
      <c r="I70" s="13">
        <f>F70-INDEX($F$5:$F$84,MATCH(D70,$D$5:$D$84,0))</f>
        <v>0.0010300925925925963</v>
      </c>
    </row>
    <row r="71" spans="1:9" ht="15" customHeight="1">
      <c r="A71" s="12">
        <v>67</v>
      </c>
      <c r="B71" s="53" t="s">
        <v>127</v>
      </c>
      <c r="C71" s="50"/>
      <c r="D71" s="12" t="s">
        <v>33</v>
      </c>
      <c r="E71" s="47" t="s">
        <v>18</v>
      </c>
      <c r="F71" s="30">
        <v>0.04506944444444445</v>
      </c>
      <c r="G71" s="12" t="str">
        <f>TEXT(INT((HOUR(F71)*3600+MINUTE(F71)*60+SECOND(F71))/$I$3/60),"0")&amp;"."&amp;TEXT(MOD((HOUR(F71)*3600+MINUTE(F71)*60+SECOND(F71))/$I$3,60),"00")&amp;"/km"</f>
        <v>6.29/km</v>
      </c>
      <c r="H71" s="13">
        <f>F71-$F$5</f>
        <v>0.017233796296296296</v>
      </c>
      <c r="I71" s="13">
        <f>F71-INDEX($F$5:$F$84,MATCH(D71,$D$5:$D$84,0))</f>
        <v>0.0010300925925925963</v>
      </c>
    </row>
    <row r="72" spans="1:9" ht="15" customHeight="1">
      <c r="A72" s="12">
        <v>68</v>
      </c>
      <c r="B72" s="53" t="s">
        <v>128</v>
      </c>
      <c r="C72" s="50"/>
      <c r="D72" s="12" t="s">
        <v>31</v>
      </c>
      <c r="E72" s="47" t="s">
        <v>129</v>
      </c>
      <c r="F72" s="30">
        <v>0.04508101851851851</v>
      </c>
      <c r="G72" s="12" t="str">
        <f>TEXT(INT((HOUR(F72)*3600+MINUTE(F72)*60+SECOND(F72))/$I$3/60),"0")&amp;"."&amp;TEXT(MOD((HOUR(F72)*3600+MINUTE(F72)*60+SECOND(F72))/$I$3,60),"00")&amp;"/km"</f>
        <v>6.30/km</v>
      </c>
      <c r="H72" s="13">
        <f>F72-$F$5</f>
        <v>0.017245370370370362</v>
      </c>
      <c r="I72" s="13">
        <f>F72-INDEX($F$5:$F$84,MATCH(D72,$D$5:$D$84,0))</f>
        <v>0.0012615740740740677</v>
      </c>
    </row>
    <row r="73" spans="1:9" ht="15" customHeight="1">
      <c r="A73" s="12">
        <v>69</v>
      </c>
      <c r="B73" s="53" t="s">
        <v>130</v>
      </c>
      <c r="C73" s="50"/>
      <c r="D73" s="12" t="s">
        <v>131</v>
      </c>
      <c r="E73" s="47" t="s">
        <v>32</v>
      </c>
      <c r="F73" s="30">
        <v>0.04568287037037037</v>
      </c>
      <c r="G73" s="12" t="str">
        <f>TEXT(INT((HOUR(F73)*3600+MINUTE(F73)*60+SECOND(F73))/$I$3/60),"0")&amp;"."&amp;TEXT(MOD((HOUR(F73)*3600+MINUTE(F73)*60+SECOND(F73))/$I$3,60),"00")&amp;"/km"</f>
        <v>6.35/km</v>
      </c>
      <c r="H73" s="13">
        <f>F73-$F$5</f>
        <v>0.017847222222222216</v>
      </c>
      <c r="I73" s="13">
        <f>F73-INDEX($F$5:$F$84,MATCH(D73,$D$5:$D$84,0))</f>
        <v>0</v>
      </c>
    </row>
    <row r="74" spans="1:9" ht="15" customHeight="1">
      <c r="A74" s="23">
        <v>70</v>
      </c>
      <c r="B74" s="56" t="s">
        <v>132</v>
      </c>
      <c r="C74" s="57"/>
      <c r="D74" s="23" t="s">
        <v>31</v>
      </c>
      <c r="E74" s="55" t="s">
        <v>11</v>
      </c>
      <c r="F74" s="32">
        <v>0.04652777777777778</v>
      </c>
      <c r="G74" s="23" t="str">
        <f>TEXT(INT((HOUR(F74)*3600+MINUTE(F74)*60+SECOND(F74))/$I$3/60),"0")&amp;"."&amp;TEXT(MOD((HOUR(F74)*3600+MINUTE(F74)*60+SECOND(F74))/$I$3,60),"00")&amp;"/km"</f>
        <v>6.42/km</v>
      </c>
      <c r="H74" s="24">
        <f>F74-$F$5</f>
        <v>0.018692129629629628</v>
      </c>
      <c r="I74" s="24">
        <f>F74-INDEX($F$5:$F$84,MATCH(D74,$D$5:$D$84,0))</f>
        <v>0.0027083333333333334</v>
      </c>
    </row>
    <row r="75" spans="1:9" ht="15" customHeight="1">
      <c r="A75" s="12">
        <v>71</v>
      </c>
      <c r="B75" s="53" t="s">
        <v>133</v>
      </c>
      <c r="C75" s="50"/>
      <c r="D75" s="12" t="s">
        <v>27</v>
      </c>
      <c r="E75" s="47" t="s">
        <v>66</v>
      </c>
      <c r="F75" s="30">
        <v>0.04763888888888889</v>
      </c>
      <c r="G75" s="12" t="str">
        <f>TEXT(INT((HOUR(F75)*3600+MINUTE(F75)*60+SECOND(F75))/$I$3/60),"0")&amp;"."&amp;TEXT(MOD((HOUR(F75)*3600+MINUTE(F75)*60+SECOND(F75))/$I$3,60),"00")&amp;"/km"</f>
        <v>6.52/km</v>
      </c>
      <c r="H75" s="13">
        <f>F75-$F$5</f>
        <v>0.01980324074074074</v>
      </c>
      <c r="I75" s="13">
        <f>F75-INDEX($F$5:$F$84,MATCH(D75,$D$5:$D$84,0))</f>
        <v>0.015891203703703706</v>
      </c>
    </row>
    <row r="76" spans="1:9" ht="15" customHeight="1">
      <c r="A76" s="12">
        <v>72</v>
      </c>
      <c r="B76" s="53" t="s">
        <v>134</v>
      </c>
      <c r="C76" s="50"/>
      <c r="D76" s="12" t="s">
        <v>24</v>
      </c>
      <c r="E76" s="47" t="s">
        <v>32</v>
      </c>
      <c r="F76" s="30">
        <v>0.04898148148148148</v>
      </c>
      <c r="G76" s="12" t="str">
        <f>TEXT(INT((HOUR(F76)*3600+MINUTE(F76)*60+SECOND(F76))/$I$3/60),"0")&amp;"."&amp;TEXT(MOD((HOUR(F76)*3600+MINUTE(F76)*60+SECOND(F76))/$I$3,60),"00")&amp;"/km"</f>
        <v>7.03/km</v>
      </c>
      <c r="H76" s="13">
        <f>F76-$F$5</f>
        <v>0.02114583333333333</v>
      </c>
      <c r="I76" s="13">
        <f>F76-INDEX($F$5:$F$84,MATCH(D76,$D$5:$D$84,0))</f>
        <v>0.01991898148148148</v>
      </c>
    </row>
    <row r="77" spans="1:9" ht="15" customHeight="1">
      <c r="A77" s="12">
        <v>73</v>
      </c>
      <c r="B77" s="53" t="s">
        <v>135</v>
      </c>
      <c r="C77" s="50"/>
      <c r="D77" s="12" t="s">
        <v>131</v>
      </c>
      <c r="E77" s="47" t="s">
        <v>85</v>
      </c>
      <c r="F77" s="30">
        <v>0.05043981481481482</v>
      </c>
      <c r="G77" s="12" t="str">
        <f>TEXT(INT((HOUR(F77)*3600+MINUTE(F77)*60+SECOND(F77))/$I$3/60),"0")&amp;"."&amp;TEXT(MOD((HOUR(F77)*3600+MINUTE(F77)*60+SECOND(F77))/$I$3,60),"00")&amp;"/km"</f>
        <v>7.16/km</v>
      </c>
      <c r="H77" s="13">
        <f>F77-$F$5</f>
        <v>0.022604166666666668</v>
      </c>
      <c r="I77" s="13">
        <f>F77-INDEX($F$5:$F$84,MATCH(D77,$D$5:$D$84,0))</f>
        <v>0.0047569444444444525</v>
      </c>
    </row>
    <row r="78" spans="1:9" ht="15" customHeight="1">
      <c r="A78" s="12">
        <v>74</v>
      </c>
      <c r="B78" s="53" t="s">
        <v>136</v>
      </c>
      <c r="C78" s="50"/>
      <c r="D78" s="12" t="s">
        <v>31</v>
      </c>
      <c r="E78" s="47" t="s">
        <v>16</v>
      </c>
      <c r="F78" s="30">
        <v>0.055254629629629626</v>
      </c>
      <c r="G78" s="12" t="str">
        <f>TEXT(INT((HOUR(F78)*3600+MINUTE(F78)*60+SECOND(F78))/$I$3/60),"0")&amp;"."&amp;TEXT(MOD((HOUR(F78)*3600+MINUTE(F78)*60+SECOND(F78))/$I$3,60),"00")&amp;"/km"</f>
        <v>7.57/km</v>
      </c>
      <c r="H78" s="13">
        <f>F78-$F$5</f>
        <v>0.027418981481481475</v>
      </c>
      <c r="I78" s="13">
        <f>F78-INDEX($F$5:$F$84,MATCH(D78,$D$5:$D$84,0))</f>
        <v>0.01143518518518518</v>
      </c>
    </row>
    <row r="79" spans="1:9" ht="15" customHeight="1">
      <c r="A79" s="12">
        <v>75</v>
      </c>
      <c r="B79" s="53" t="s">
        <v>137</v>
      </c>
      <c r="C79" s="50"/>
      <c r="D79" s="12" t="s">
        <v>138</v>
      </c>
      <c r="E79" s="47" t="s">
        <v>85</v>
      </c>
      <c r="F79" s="30">
        <v>0.05535879629629629</v>
      </c>
      <c r="G79" s="12" t="str">
        <f>TEXT(INT((HOUR(F79)*3600+MINUTE(F79)*60+SECOND(F79))/$I$3/60),"0")&amp;"."&amp;TEXT(MOD((HOUR(F79)*3600+MINUTE(F79)*60+SECOND(F79))/$I$3,60),"00")&amp;"/km"</f>
        <v>7.58/km</v>
      </c>
      <c r="H79" s="13">
        <f>F79-$F$5</f>
        <v>0.027523148148148137</v>
      </c>
      <c r="I79" s="13">
        <f>F79-INDEX($F$5:$F$84,MATCH(D79,$D$5:$D$84,0))</f>
        <v>0</v>
      </c>
    </row>
    <row r="80" spans="1:9" ht="15" customHeight="1">
      <c r="A80" s="12">
        <v>76</v>
      </c>
      <c r="B80" s="53" t="s">
        <v>139</v>
      </c>
      <c r="C80" s="50"/>
      <c r="D80" s="12" t="s">
        <v>31</v>
      </c>
      <c r="E80" s="47" t="s">
        <v>85</v>
      </c>
      <c r="F80" s="30">
        <v>0.05733796296296296</v>
      </c>
      <c r="G80" s="12" t="str">
        <f>TEXT(INT((HOUR(F80)*3600+MINUTE(F80)*60+SECOND(F80))/$I$3/60),"0")&amp;"."&amp;TEXT(MOD((HOUR(F80)*3600+MINUTE(F80)*60+SECOND(F80))/$I$3,60),"00")&amp;"/km"</f>
        <v>8.15/km</v>
      </c>
      <c r="H80" s="13">
        <f>F80-$F$5</f>
        <v>0.029502314814814808</v>
      </c>
      <c r="I80" s="13">
        <f>F80-INDEX($F$5:$F$84,MATCH(D80,$D$5:$D$84,0))</f>
        <v>0.013518518518518513</v>
      </c>
    </row>
    <row r="81" spans="1:9" ht="15" customHeight="1">
      <c r="A81" s="12">
        <v>77</v>
      </c>
      <c r="B81" s="53" t="s">
        <v>140</v>
      </c>
      <c r="C81" s="50"/>
      <c r="D81" s="12" t="s">
        <v>138</v>
      </c>
      <c r="E81" s="47" t="s">
        <v>44</v>
      </c>
      <c r="F81" s="30">
        <v>0.05866898148148148</v>
      </c>
      <c r="G81" s="12" t="str">
        <f>TEXT(INT((HOUR(F81)*3600+MINUTE(F81)*60+SECOND(F81))/$I$3/60),"0")&amp;"."&amp;TEXT(MOD((HOUR(F81)*3600+MINUTE(F81)*60+SECOND(F81))/$I$3,60),"00")&amp;"/km"</f>
        <v>8.27/km</v>
      </c>
      <c r="H81" s="13">
        <f>F81-$F$5</f>
        <v>0.03083333333333333</v>
      </c>
      <c r="I81" s="13">
        <f>F81-INDEX($F$5:$F$84,MATCH(D81,$D$5:$D$84,0))</f>
        <v>0.0033101851851851938</v>
      </c>
    </row>
    <row r="82" spans="1:9" ht="15" customHeight="1">
      <c r="A82" s="23">
        <v>78</v>
      </c>
      <c r="B82" s="56" t="s">
        <v>141</v>
      </c>
      <c r="C82" s="57"/>
      <c r="D82" s="23" t="s">
        <v>27</v>
      </c>
      <c r="E82" s="55" t="s">
        <v>11</v>
      </c>
      <c r="F82" s="32">
        <v>0.061620370370370374</v>
      </c>
      <c r="G82" s="23" t="str">
        <f>TEXT(INT((HOUR(F82)*3600+MINUTE(F82)*60+SECOND(F82))/$I$3/60),"0")&amp;"."&amp;TEXT(MOD((HOUR(F82)*3600+MINUTE(F82)*60+SECOND(F82))/$I$3,60),"00")&amp;"/km"</f>
        <v>8.52/km</v>
      </c>
      <c r="H82" s="24">
        <f>F82-$F$5</f>
        <v>0.03378472222222222</v>
      </c>
      <c r="I82" s="24">
        <f>F82-INDEX($F$5:$F$84,MATCH(D82,$D$5:$D$84,0))</f>
        <v>0.02987268518518519</v>
      </c>
    </row>
    <row r="83" spans="1:9" ht="15" customHeight="1">
      <c r="A83" s="12">
        <v>79</v>
      </c>
      <c r="B83" s="53" t="s">
        <v>142</v>
      </c>
      <c r="C83" s="50"/>
      <c r="D83" s="12" t="s">
        <v>138</v>
      </c>
      <c r="E83" s="47" t="s">
        <v>143</v>
      </c>
      <c r="F83" s="30">
        <v>0.0625</v>
      </c>
      <c r="G83" s="12" t="str">
        <f>TEXT(INT((HOUR(F83)*3600+MINUTE(F83)*60+SECOND(F83))/$I$3/60),"0")&amp;"."&amp;TEXT(MOD((HOUR(F83)*3600+MINUTE(F83)*60+SECOND(F83))/$I$3,60),"00")&amp;"/km"</f>
        <v>9.00/km</v>
      </c>
      <c r="H83" s="13">
        <f>F83-$F$5</f>
        <v>0.03466435185185185</v>
      </c>
      <c r="I83" s="13">
        <f>F83-INDEX($F$5:$F$84,MATCH(D83,$D$5:$D$84,0))</f>
        <v>0.007141203703703712</v>
      </c>
    </row>
    <row r="84" spans="1:9" ht="15" customHeight="1">
      <c r="A84" s="27">
        <v>80</v>
      </c>
      <c r="B84" s="52" t="s">
        <v>144</v>
      </c>
      <c r="C84" s="49"/>
      <c r="D84" s="27" t="s">
        <v>131</v>
      </c>
      <c r="E84" s="48" t="s">
        <v>143</v>
      </c>
      <c r="F84" s="31">
        <v>0.0625</v>
      </c>
      <c r="G84" s="27" t="str">
        <f>TEXT(INT((HOUR(F84)*3600+MINUTE(F84)*60+SECOND(F84))/$I$3/60),"0")&amp;"."&amp;TEXT(MOD((HOUR(F84)*3600+MINUTE(F84)*60+SECOND(F84))/$I$3,60),"00")&amp;"/km"</f>
        <v>9.00/km</v>
      </c>
      <c r="H84" s="28">
        <f>F84-$F$5</f>
        <v>0.03466435185185185</v>
      </c>
      <c r="I84" s="28">
        <f>F84-INDEX($F$5:$F$84,MATCH(D84,$D$5:$D$84,0))</f>
        <v>0.016817129629629633</v>
      </c>
    </row>
  </sheetData>
  <sheetProtection/>
  <autoFilter ref="A4:I84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2" t="str">
        <f>Individuale!A1</f>
        <v>Notturna di Antrodoco</v>
      </c>
      <c r="B1" s="43"/>
      <c r="C1" s="44"/>
    </row>
    <row r="2" spans="1:3" ht="24" customHeight="1">
      <c r="A2" s="40" t="str">
        <f>Individuale!A2</f>
        <v>1ª edizione</v>
      </c>
      <c r="B2" s="40"/>
      <c r="C2" s="40"/>
    </row>
    <row r="3" spans="1:3" ht="24" customHeight="1">
      <c r="A3" s="45" t="str">
        <f>Individuale!A3</f>
        <v>Antrodoco (RI) Italia - Sabato 23/07/2016</v>
      </c>
      <c r="B3" s="45"/>
      <c r="C3" s="4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34">
        <v>1</v>
      </c>
      <c r="B5" s="33" t="s">
        <v>85</v>
      </c>
      <c r="C5" s="35">
        <v>9</v>
      </c>
    </row>
    <row r="6" spans="1:3" ht="15" customHeight="1">
      <c r="A6" s="19">
        <v>2</v>
      </c>
      <c r="B6" s="18" t="s">
        <v>44</v>
      </c>
      <c r="C6" s="25">
        <v>8</v>
      </c>
    </row>
    <row r="7" spans="1:3" ht="15" customHeight="1">
      <c r="A7" s="19">
        <v>3</v>
      </c>
      <c r="B7" s="18" t="s">
        <v>69</v>
      </c>
      <c r="C7" s="25">
        <v>6</v>
      </c>
    </row>
    <row r="8" spans="1:3" ht="15" customHeight="1">
      <c r="A8" s="19">
        <v>4</v>
      </c>
      <c r="B8" s="18" t="s">
        <v>54</v>
      </c>
      <c r="C8" s="25">
        <v>6</v>
      </c>
    </row>
    <row r="9" spans="1:3" ht="15" customHeight="1">
      <c r="A9" s="36">
        <v>5</v>
      </c>
      <c r="B9" s="37" t="s">
        <v>11</v>
      </c>
      <c r="C9" s="38">
        <v>4</v>
      </c>
    </row>
    <row r="10" spans="1:3" ht="15" customHeight="1">
      <c r="A10" s="19">
        <v>6</v>
      </c>
      <c r="B10" s="18" t="s">
        <v>48</v>
      </c>
      <c r="C10" s="25">
        <v>4</v>
      </c>
    </row>
    <row r="11" spans="1:3" ht="15" customHeight="1">
      <c r="A11" s="19">
        <v>7</v>
      </c>
      <c r="B11" s="18" t="s">
        <v>66</v>
      </c>
      <c r="C11" s="25">
        <v>3</v>
      </c>
    </row>
    <row r="12" spans="1:3" ht="15" customHeight="1">
      <c r="A12" s="19">
        <v>8</v>
      </c>
      <c r="B12" s="18" t="s">
        <v>32</v>
      </c>
      <c r="C12" s="25">
        <v>3</v>
      </c>
    </row>
    <row r="13" spans="1:3" ht="15" customHeight="1">
      <c r="A13" s="19">
        <v>9</v>
      </c>
      <c r="B13" s="18" t="s">
        <v>77</v>
      </c>
      <c r="C13" s="25">
        <v>3</v>
      </c>
    </row>
    <row r="14" spans="1:3" ht="15" customHeight="1">
      <c r="A14" s="19">
        <v>10</v>
      </c>
      <c r="B14" s="18" t="s">
        <v>60</v>
      </c>
      <c r="C14" s="25">
        <v>2</v>
      </c>
    </row>
    <row r="15" spans="1:3" ht="15" customHeight="1">
      <c r="A15" s="19">
        <v>11</v>
      </c>
      <c r="B15" s="18" t="s">
        <v>18</v>
      </c>
      <c r="C15" s="25">
        <v>2</v>
      </c>
    </row>
    <row r="16" spans="1:3" ht="15" customHeight="1">
      <c r="A16" s="19">
        <v>12</v>
      </c>
      <c r="B16" s="18" t="s">
        <v>73</v>
      </c>
      <c r="C16" s="25">
        <v>2</v>
      </c>
    </row>
    <row r="17" spans="1:3" ht="15" customHeight="1">
      <c r="A17" s="19">
        <v>13</v>
      </c>
      <c r="B17" s="18" t="s">
        <v>39</v>
      </c>
      <c r="C17" s="25">
        <v>2</v>
      </c>
    </row>
    <row r="18" spans="1:3" ht="15" customHeight="1">
      <c r="A18" s="19">
        <v>14</v>
      </c>
      <c r="B18" s="18" t="s">
        <v>14</v>
      </c>
      <c r="C18" s="25">
        <v>2</v>
      </c>
    </row>
    <row r="19" spans="1:3" ht="15" customHeight="1">
      <c r="A19" s="19">
        <v>15</v>
      </c>
      <c r="B19" s="18" t="s">
        <v>143</v>
      </c>
      <c r="C19" s="25">
        <v>2</v>
      </c>
    </row>
    <row r="20" spans="1:3" ht="15" customHeight="1">
      <c r="A20" s="19">
        <v>16</v>
      </c>
      <c r="B20" s="18" t="s">
        <v>16</v>
      </c>
      <c r="C20" s="25">
        <v>2</v>
      </c>
    </row>
    <row r="21" spans="1:3" ht="15" customHeight="1">
      <c r="A21" s="19">
        <v>17</v>
      </c>
      <c r="B21" s="18" t="s">
        <v>94</v>
      </c>
      <c r="C21" s="25">
        <v>1</v>
      </c>
    </row>
    <row r="22" spans="1:3" ht="15" customHeight="1">
      <c r="A22" s="19">
        <v>18</v>
      </c>
      <c r="B22" s="18" t="s">
        <v>50</v>
      </c>
      <c r="C22" s="25">
        <v>1</v>
      </c>
    </row>
    <row r="23" spans="1:3" ht="15" customHeight="1">
      <c r="A23" s="19">
        <v>19</v>
      </c>
      <c r="B23" s="18" t="s">
        <v>117</v>
      </c>
      <c r="C23" s="25">
        <v>1</v>
      </c>
    </row>
    <row r="24" spans="1:3" ht="15" customHeight="1">
      <c r="A24" s="19">
        <v>20</v>
      </c>
      <c r="B24" s="18" t="s">
        <v>62</v>
      </c>
      <c r="C24" s="25">
        <v>1</v>
      </c>
    </row>
    <row r="25" spans="1:3" ht="15" customHeight="1">
      <c r="A25" s="19">
        <v>21</v>
      </c>
      <c r="B25" s="18" t="s">
        <v>98</v>
      </c>
      <c r="C25" s="25">
        <v>1</v>
      </c>
    </row>
    <row r="26" spans="1:3" ht="15" customHeight="1">
      <c r="A26" s="19">
        <v>22</v>
      </c>
      <c r="B26" s="18" t="s">
        <v>52</v>
      </c>
      <c r="C26" s="25">
        <v>1</v>
      </c>
    </row>
    <row r="27" spans="1:3" ht="15" customHeight="1">
      <c r="A27" s="19">
        <v>23</v>
      </c>
      <c r="B27" s="18" t="s">
        <v>96</v>
      </c>
      <c r="C27" s="25">
        <v>1</v>
      </c>
    </row>
    <row r="28" spans="1:3" ht="15" customHeight="1">
      <c r="A28" s="19">
        <v>24</v>
      </c>
      <c r="B28" s="18" t="s">
        <v>111</v>
      </c>
      <c r="C28" s="25">
        <v>1</v>
      </c>
    </row>
    <row r="29" spans="1:3" ht="15" customHeight="1">
      <c r="A29" s="19">
        <v>25</v>
      </c>
      <c r="B29" s="18" t="s">
        <v>15</v>
      </c>
      <c r="C29" s="25">
        <v>1</v>
      </c>
    </row>
    <row r="30" spans="1:3" ht="15" customHeight="1">
      <c r="A30" s="19">
        <v>26</v>
      </c>
      <c r="B30" s="18" t="s">
        <v>115</v>
      </c>
      <c r="C30" s="25">
        <v>1</v>
      </c>
    </row>
    <row r="31" spans="1:3" ht="15" customHeight="1">
      <c r="A31" s="19">
        <v>27</v>
      </c>
      <c r="B31" s="18" t="s">
        <v>129</v>
      </c>
      <c r="C31" s="25">
        <v>1</v>
      </c>
    </row>
    <row r="32" spans="1:3" ht="15" customHeight="1">
      <c r="A32" s="19">
        <v>28</v>
      </c>
      <c r="B32" s="18" t="s">
        <v>30</v>
      </c>
      <c r="C32" s="25">
        <v>1</v>
      </c>
    </row>
    <row r="33" spans="1:3" ht="15" customHeight="1">
      <c r="A33" s="19">
        <v>29</v>
      </c>
      <c r="B33" s="18" t="s">
        <v>46</v>
      </c>
      <c r="C33" s="25">
        <v>1</v>
      </c>
    </row>
    <row r="34" spans="1:3" ht="15" customHeight="1">
      <c r="A34" s="19">
        <v>30</v>
      </c>
      <c r="B34" s="18" t="s">
        <v>13</v>
      </c>
      <c r="C34" s="25">
        <v>1</v>
      </c>
    </row>
    <row r="35" spans="1:3" ht="15" customHeight="1">
      <c r="A35" s="19">
        <v>31</v>
      </c>
      <c r="B35" s="18" t="s">
        <v>83</v>
      </c>
      <c r="C35" s="25">
        <v>1</v>
      </c>
    </row>
    <row r="36" spans="1:3" ht="15" customHeight="1">
      <c r="A36" s="19">
        <v>32</v>
      </c>
      <c r="B36" s="18" t="s">
        <v>17</v>
      </c>
      <c r="C36" s="25">
        <v>1</v>
      </c>
    </row>
    <row r="37" spans="1:3" ht="15" customHeight="1">
      <c r="A37" s="19">
        <v>33</v>
      </c>
      <c r="B37" s="18" t="s">
        <v>81</v>
      </c>
      <c r="C37" s="25">
        <v>1</v>
      </c>
    </row>
    <row r="38" spans="1:3" ht="15" customHeight="1">
      <c r="A38" s="19">
        <v>34</v>
      </c>
      <c r="B38" s="18" t="s">
        <v>36</v>
      </c>
      <c r="C38" s="25">
        <v>1</v>
      </c>
    </row>
    <row r="39" spans="1:3" ht="15" customHeight="1">
      <c r="A39" s="19">
        <v>35</v>
      </c>
      <c r="B39" s="18" t="s">
        <v>41</v>
      </c>
      <c r="C39" s="25">
        <v>1</v>
      </c>
    </row>
    <row r="40" spans="1:3" ht="15" customHeight="1">
      <c r="A40" s="20">
        <v>36</v>
      </c>
      <c r="B40" s="17" t="s">
        <v>12</v>
      </c>
      <c r="C40" s="26">
        <v>1</v>
      </c>
    </row>
    <row r="41" ht="12.75">
      <c r="C41" s="2">
        <f>SUM(C5:C40)</f>
        <v>80</v>
      </c>
    </row>
  </sheetData>
  <sheetProtection/>
  <autoFilter ref="A4:C5">
    <sortState ref="A5:C41">
      <sortCondition descending="1" sortBy="value" ref="C5:C41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2016-07-25T20:04:40Z</dcterms:modified>
  <cp:category/>
  <cp:version/>
  <cp:contentType/>
  <cp:contentStatus/>
</cp:coreProperties>
</file>