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'Individuale'!$A$4:$J$69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<sst xmlns="http://schemas.openxmlformats.org/spreadsheetml/2006/main" count="245" uniqueCount="164">
  <si>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</si>
  <si>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</si>
  <si>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</si>
  <si>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</si>
  <si>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</si>
  <si>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</si>
  <si>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</si>
  <si>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</si>
  <si>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</si>
  <si>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</si>
  <si>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</si>
  <si>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Paolo</t>
  </si>
  <si>
    <t>A.s.d. zona olimpica team</t>
  </si>
  <si>
    <t>Parks Trail</t>
  </si>
  <si>
    <t>Gianluca</t>
  </si>
  <si>
    <t>Alessandro</t>
  </si>
  <si>
    <t>Andrea</t>
  </si>
  <si>
    <t>Emiliano</t>
  </si>
  <si>
    <t>Let's run for solidarity</t>
  </si>
  <si>
    <t>Sergio</t>
  </si>
  <si>
    <t>ASD Avis Foiano</t>
  </si>
  <si>
    <t>Amatori Velletri</t>
  </si>
  <si>
    <t>Plus Ultra</t>
  </si>
  <si>
    <t>Filippo</t>
  </si>
  <si>
    <t>LBM Sport Team</t>
  </si>
  <si>
    <t>Mauro</t>
  </si>
  <si>
    <t>Ferrante</t>
  </si>
  <si>
    <t>Daniele</t>
  </si>
  <si>
    <t>Giovanni</t>
  </si>
  <si>
    <t>Barbara</t>
  </si>
  <si>
    <t>Trail dei due laghi</t>
  </si>
  <si>
    <t>Patrizia</t>
  </si>
  <si>
    <t>Maurizio</t>
  </si>
  <si>
    <t>Atl. Amatori Molise</t>
  </si>
  <si>
    <t>Ronda ghibellina</t>
  </si>
  <si>
    <t>Fabrizio</t>
  </si>
  <si>
    <t>Atletica Tusculum RS 001</t>
  </si>
  <si>
    <t>Domenico</t>
  </si>
  <si>
    <t>A.S.D. Podistica Solidarietà</t>
  </si>
  <si>
    <t>Ultra Trail dei Monti Cimini</t>
  </si>
  <si>
    <t xml:space="preserve">4ª edizione </t>
  </si>
  <si>
    <t>Viterbo (VT) Italia - Sabato 12/04/2014 ore 07.00</t>
  </si>
  <si>
    <t>Donnini</t>
  </si>
  <si>
    <t>Edimaro</t>
  </si>
  <si>
    <t>Ruggeri</t>
  </si>
  <si>
    <t>Uisp</t>
  </si>
  <si>
    <t>Salvo Radduso</t>
  </si>
  <si>
    <t>De chigi</t>
  </si>
  <si>
    <t>Lucio</t>
  </si>
  <si>
    <t>Uisp asd chianciano terme</t>
  </si>
  <si>
    <t>Possanza</t>
  </si>
  <si>
    <t>Imbucatura</t>
  </si>
  <si>
    <t>Cristina marilena</t>
  </si>
  <si>
    <t>Run for fun</t>
  </si>
  <si>
    <t>Tanda</t>
  </si>
  <si>
    <t>Sortino</t>
  </si>
  <si>
    <t>Valeria</t>
  </si>
  <si>
    <t>Meneguzzo</t>
  </si>
  <si>
    <t>Graziano</t>
  </si>
  <si>
    <t>Pietrelli</t>
  </si>
  <si>
    <t>Enrico</t>
  </si>
  <si>
    <t>Cozzolino</t>
  </si>
  <si>
    <t>Rossini</t>
  </si>
  <si>
    <t>Massimiliano</t>
  </si>
  <si>
    <t>Tibur Ecotrail</t>
  </si>
  <si>
    <t>Friggi</t>
  </si>
  <si>
    <t>Raffaele</t>
  </si>
  <si>
    <t>De santis</t>
  </si>
  <si>
    <t>Maccherini</t>
  </si>
  <si>
    <t>Tatiana</t>
  </si>
  <si>
    <t>Iozzino</t>
  </si>
  <si>
    <t>Lavalle</t>
  </si>
  <si>
    <t>Maria grazia</t>
  </si>
  <si>
    <t>Romaecomaratona</t>
  </si>
  <si>
    <t>Caradonna</t>
  </si>
  <si>
    <t>Rocco</t>
  </si>
  <si>
    <t>Castellucci</t>
  </si>
  <si>
    <t>Marathon Club Roma</t>
  </si>
  <si>
    <t>Palombi</t>
  </si>
  <si>
    <t>Colatosti</t>
  </si>
  <si>
    <t>Olimpic Marina Minturno</t>
  </si>
  <si>
    <t>Salvati</t>
  </si>
  <si>
    <t>Romolo</t>
  </si>
  <si>
    <t>Vicini</t>
  </si>
  <si>
    <t>Athlion</t>
  </si>
  <si>
    <t>Mazzini</t>
  </si>
  <si>
    <t>Juri</t>
  </si>
  <si>
    <t>Colecchia</t>
  </si>
  <si>
    <t>Egidio</t>
  </si>
  <si>
    <t>Nuova Atletica Isernia</t>
  </si>
  <si>
    <t>Gorla</t>
  </si>
  <si>
    <t>Pietro</t>
  </si>
  <si>
    <t>ASD Lungoiltevere</t>
  </si>
  <si>
    <t>Barone</t>
  </si>
  <si>
    <t>Tannoia</t>
  </si>
  <si>
    <t>Mario</t>
  </si>
  <si>
    <t>Calabrese</t>
  </si>
  <si>
    <t>Atl. Di Marco Sport</t>
  </si>
  <si>
    <t>Ciardiello</t>
  </si>
  <si>
    <t>Total fitness runner team</t>
  </si>
  <si>
    <t>Pannunzio</t>
  </si>
  <si>
    <t>Italo</t>
  </si>
  <si>
    <t>Atletica Agnone</t>
  </si>
  <si>
    <t>Costalunga</t>
  </si>
  <si>
    <t>Iorio</t>
  </si>
  <si>
    <t>Maria Grazia</t>
  </si>
  <si>
    <t>Atl. Pegaso</t>
  </si>
  <si>
    <t>Di Costanzo</t>
  </si>
  <si>
    <t>ASD Enea</t>
  </si>
  <si>
    <t>Marcovecchio</t>
  </si>
  <si>
    <t>Angela</t>
  </si>
  <si>
    <t>Ambrosini</t>
  </si>
  <si>
    <t>Simona</t>
  </si>
  <si>
    <t>Masella</t>
  </si>
  <si>
    <t>Vittorio</t>
  </si>
  <si>
    <t>Gaggioli</t>
  </si>
  <si>
    <t>Banda dei Malandrini</t>
  </si>
  <si>
    <t>Parauda</t>
  </si>
  <si>
    <t>Alessio</t>
  </si>
  <si>
    <t>Pane</t>
  </si>
  <si>
    <t>Ivana</t>
  </si>
  <si>
    <t>Pontuale</t>
  </si>
  <si>
    <t>Agostino</t>
  </si>
  <si>
    <t>Ciarla</t>
  </si>
  <si>
    <t>Alberta</t>
  </si>
  <si>
    <t>Santoni</t>
  </si>
  <si>
    <t>Valter</t>
  </si>
  <si>
    <t>Golvelli</t>
  </si>
  <si>
    <t>Ettore</t>
  </si>
  <si>
    <t>Galotti</t>
  </si>
  <si>
    <t>Cristiana</t>
  </si>
  <si>
    <t>Tra le righe Roma</t>
  </si>
  <si>
    <t>Musetti</t>
  </si>
  <si>
    <t>Diego</t>
  </si>
  <si>
    <t>Collepiccolo</t>
  </si>
  <si>
    <t>Cesaroni</t>
  </si>
  <si>
    <t>Pina</t>
  </si>
  <si>
    <t>Bromuro</t>
  </si>
  <si>
    <t>Bianchetti</t>
  </si>
  <si>
    <t>Maria</t>
  </si>
  <si>
    <t>De angelis</t>
  </si>
  <si>
    <t>Di gregorio</t>
  </si>
  <si>
    <t>Nuova Pod. Latina</t>
  </si>
  <si>
    <t>Polsoni</t>
  </si>
  <si>
    <t>Rocco luciano</t>
  </si>
  <si>
    <t>Onorati</t>
  </si>
  <si>
    <t>Aldo</t>
  </si>
  <si>
    <t>Tomassini</t>
  </si>
  <si>
    <t>Mirko</t>
  </si>
  <si>
    <t>Magi</t>
  </si>
  <si>
    <t>Luciano</t>
  </si>
  <si>
    <t>Marathon Club MPS</t>
  </si>
  <si>
    <t>Guerra</t>
  </si>
  <si>
    <t>Stefano</t>
  </si>
  <si>
    <t>Cremisi</t>
  </si>
  <si>
    <t>Iolanda</t>
  </si>
  <si>
    <t>Lupattelli</t>
  </si>
  <si>
    <t>Uisp Viterbo</t>
  </si>
  <si>
    <t>Serapica</t>
  </si>
  <si>
    <t>Mandini</t>
  </si>
  <si>
    <t>Ostia Runners Avis</t>
  </si>
  <si>
    <t>Chiusaroli</t>
  </si>
  <si>
    <t>Simone</t>
  </si>
  <si>
    <t>Mancini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</si>
</sst>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vertical="center" wrapText="1"/>
    </xf>
    <xf numFmtId="0" fontId="30" fillId="21" borderId="13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/>
    </xf>
    <xf numFmtId="0" fontId="30" fillId="21" borderId="12" xfId="0" applyFont="1" applyFill="1" applyBorder="1" applyAlignment="1">
      <alignment vertical="center"/>
    </xf>
    <xf numFmtId="0" fontId="30" fillId="21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8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41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43</v>
      </c>
    </row>
    <row r="4" spans="1:10" ht="37.5" customHeight="1">
      <c r="A4" s="5" t="s">
        <v>1</v>
      </c>
      <c r="B4" s="6" t="s">
        <v>2</v>
      </c>
      <c r="C4" s="1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0">
        <v>1</v>
      </c>
      <c r="B5" s="37" t="s">
        <v>42</v>
      </c>
      <c r="C5" s="37" t="s">
        <v>43</v>
      </c>
      <c r="D5" s="38">
        <v>1973</v>
      </c>
      <c r="E5" s="37" t="s">
        <v>34</v>
      </c>
      <c r="F5" s="39">
        <v>0.18386574074074072</v>
      </c>
      <c r="G5" s="39">
        <v>0.18386574074074072</v>
      </c>
      <c r="H5" s="20" t="str">
        <f aca="true" t="shared" si="0" ref="H5:H68">TEXT(INT((HOUR(G5)*3600+MINUTE(G5)*60+SECOND(G5))/$J$3/60),"0")&amp;"."&amp;TEXT(MOD((HOUR(G5)*3600+MINUTE(G5)*60+SECOND(G5))/$J$3,60),"00")&amp;"/km"</f>
        <v>6.09/km</v>
      </c>
      <c r="I5" s="21">
        <f aca="true" t="shared" si="1" ref="I5:I67">G5-$G$5</f>
        <v>0</v>
      </c>
      <c r="J5" s="21">
        <f>G5-INDEX($G$5:$G$69,MATCH(D5,$D$5:$D$69,0))</f>
        <v>0</v>
      </c>
    </row>
    <row r="6" spans="1:10" s="10" customFormat="1" ht="15" customHeight="1">
      <c r="A6" s="11">
        <v>2</v>
      </c>
      <c r="B6" s="40" t="s">
        <v>44</v>
      </c>
      <c r="C6" s="40" t="s">
        <v>28</v>
      </c>
      <c r="D6" s="41">
        <v>1976</v>
      </c>
      <c r="E6" s="40" t="s">
        <v>45</v>
      </c>
      <c r="F6" s="42">
        <v>0.19010416666666666</v>
      </c>
      <c r="G6" s="42">
        <v>0.19010416666666666</v>
      </c>
      <c r="H6" s="11" t="str">
        <f t="shared" si="0"/>
        <v>6.22/km</v>
      </c>
      <c r="I6" s="13">
        <f t="shared" si="1"/>
        <v>0.006238425925925939</v>
      </c>
      <c r="J6" s="23">
        <f>G6-INDEX($G$5:$G$69,MATCH(D6,$D$5:$D$69,0))</f>
        <v>0</v>
      </c>
    </row>
    <row r="7" spans="1:10" s="10" customFormat="1" ht="15" customHeight="1">
      <c r="A7" s="11">
        <v>3</v>
      </c>
      <c r="B7" s="40" t="s">
        <v>46</v>
      </c>
      <c r="C7" s="40" t="s">
        <v>23</v>
      </c>
      <c r="D7" s="41">
        <v>1970</v>
      </c>
      <c r="E7" s="40" t="s">
        <v>36</v>
      </c>
      <c r="F7" s="42">
        <v>0.1932060185185185</v>
      </c>
      <c r="G7" s="42">
        <v>0.1932060185185185</v>
      </c>
      <c r="H7" s="11" t="str">
        <f t="shared" si="0"/>
        <v>6.28/km</v>
      </c>
      <c r="I7" s="13">
        <f t="shared" si="1"/>
        <v>0.009340277777777795</v>
      </c>
      <c r="J7" s="23">
        <f>G7-INDEX($G$5:$G$69,MATCH(D7,$D$5:$D$69,0))</f>
        <v>0</v>
      </c>
    </row>
    <row r="8" spans="1:10" s="10" customFormat="1" ht="15" customHeight="1">
      <c r="A8" s="11">
        <v>4</v>
      </c>
      <c r="B8" s="40" t="s">
        <v>47</v>
      </c>
      <c r="C8" s="40" t="s">
        <v>48</v>
      </c>
      <c r="D8" s="41">
        <v>1967</v>
      </c>
      <c r="E8" s="40" t="s">
        <v>49</v>
      </c>
      <c r="F8" s="42">
        <v>0.20016203703703703</v>
      </c>
      <c r="G8" s="42">
        <v>0.20016203703703703</v>
      </c>
      <c r="H8" s="11" t="str">
        <f t="shared" si="0"/>
        <v>6.42/km</v>
      </c>
      <c r="I8" s="13">
        <f t="shared" si="1"/>
        <v>0.01629629629629631</v>
      </c>
      <c r="J8" s="23">
        <f>G8-INDEX($G$5:$G$69,MATCH(D8,$D$5:$D$69,0))</f>
        <v>0</v>
      </c>
    </row>
    <row r="9" spans="1:10" s="10" customFormat="1" ht="15" customHeight="1">
      <c r="A9" s="11">
        <v>5</v>
      </c>
      <c r="B9" s="40" t="s">
        <v>50</v>
      </c>
      <c r="C9" s="40" t="s">
        <v>15</v>
      </c>
      <c r="D9" s="41">
        <v>1967</v>
      </c>
      <c r="E9" s="40" t="s">
        <v>12</v>
      </c>
      <c r="F9" s="42">
        <v>0.20633101851851854</v>
      </c>
      <c r="G9" s="42">
        <v>0.20633101851851854</v>
      </c>
      <c r="H9" s="11" t="str">
        <f t="shared" si="0"/>
        <v>6.55/km</v>
      </c>
      <c r="I9" s="13">
        <f t="shared" si="1"/>
        <v>0.02246527777777782</v>
      </c>
      <c r="J9" s="23">
        <f>G9-INDEX($G$5:$G$69,MATCH(D9,$D$5:$D$69,0))</f>
        <v>0.006168981481481511</v>
      </c>
    </row>
    <row r="10" spans="1:10" s="10" customFormat="1" ht="15" customHeight="1">
      <c r="A10" s="11">
        <v>6</v>
      </c>
      <c r="B10" s="40" t="s">
        <v>51</v>
      </c>
      <c r="C10" s="40" t="s">
        <v>52</v>
      </c>
      <c r="D10" s="41">
        <v>1972</v>
      </c>
      <c r="E10" s="40" t="s">
        <v>53</v>
      </c>
      <c r="F10" s="42">
        <v>0.20660879629629628</v>
      </c>
      <c r="G10" s="42">
        <v>0.20660879629629628</v>
      </c>
      <c r="H10" s="11" t="str">
        <f t="shared" si="0"/>
        <v>6.55/km</v>
      </c>
      <c r="I10" s="13">
        <f t="shared" si="1"/>
        <v>0.022743055555555558</v>
      </c>
      <c r="J10" s="23">
        <f>G10-INDEX($G$5:$G$69,MATCH(D10,$D$5:$D$69,0))</f>
        <v>0</v>
      </c>
    </row>
    <row r="11" spans="1:10" s="10" customFormat="1" ht="15" customHeight="1">
      <c r="A11" s="18">
        <v>7</v>
      </c>
      <c r="B11" s="46" t="s">
        <v>54</v>
      </c>
      <c r="C11" s="46" t="s">
        <v>35</v>
      </c>
      <c r="D11" s="47">
        <v>1978</v>
      </c>
      <c r="E11" s="46" t="s">
        <v>38</v>
      </c>
      <c r="F11" s="48">
        <v>0.20774305555555558</v>
      </c>
      <c r="G11" s="48">
        <v>0.20774305555555558</v>
      </c>
      <c r="H11" s="18" t="str">
        <f t="shared" si="0"/>
        <v>6.57/km</v>
      </c>
      <c r="I11" s="19">
        <f t="shared" si="1"/>
        <v>0.023877314814814865</v>
      </c>
      <c r="J11" s="19">
        <f>G11-INDEX($G$5:$G$69,MATCH(D11,$D$5:$D$69,0))</f>
        <v>0</v>
      </c>
    </row>
    <row r="12" spans="1:10" s="10" customFormat="1" ht="15" customHeight="1">
      <c r="A12" s="24">
        <v>8</v>
      </c>
      <c r="B12" s="46" t="s">
        <v>55</v>
      </c>
      <c r="C12" s="46" t="s">
        <v>56</v>
      </c>
      <c r="D12" s="47">
        <v>1978</v>
      </c>
      <c r="E12" s="46" t="s">
        <v>38</v>
      </c>
      <c r="F12" s="48">
        <v>0.2088888888888889</v>
      </c>
      <c r="G12" s="48">
        <v>0.2088888888888889</v>
      </c>
      <c r="H12" s="24" t="str">
        <f t="shared" si="0"/>
        <v>6.60/km</v>
      </c>
      <c r="I12" s="25">
        <f t="shared" si="1"/>
        <v>0.025023148148148183</v>
      </c>
      <c r="J12" s="19">
        <f>G12-INDEX($G$5:$G$69,MATCH(D12,$D$5:$D$69,0))</f>
        <v>0.0011458333333333182</v>
      </c>
    </row>
    <row r="13" spans="1:10" s="10" customFormat="1" ht="15" customHeight="1">
      <c r="A13" s="11">
        <v>9</v>
      </c>
      <c r="B13" s="40" t="s">
        <v>57</v>
      </c>
      <c r="C13" s="40" t="s">
        <v>58</v>
      </c>
      <c r="D13" s="41">
        <v>1968</v>
      </c>
      <c r="E13" s="40" t="s">
        <v>53</v>
      </c>
      <c r="F13" s="42">
        <v>0.20891203703703706</v>
      </c>
      <c r="G13" s="42">
        <v>0.20891203703703706</v>
      </c>
      <c r="H13" s="11" t="str">
        <f t="shared" si="0"/>
        <v>6.60/km</v>
      </c>
      <c r="I13" s="13">
        <f t="shared" si="1"/>
        <v>0.025046296296296344</v>
      </c>
      <c r="J13" s="23">
        <f>G13-INDEX($G$5:$G$69,MATCH(D13,$D$5:$D$69,0))</f>
        <v>0</v>
      </c>
    </row>
    <row r="14" spans="1:10" s="10" customFormat="1" ht="15" customHeight="1">
      <c r="A14" s="11">
        <v>10</v>
      </c>
      <c r="B14" s="40" t="s">
        <v>59</v>
      </c>
      <c r="C14" s="40" t="s">
        <v>60</v>
      </c>
      <c r="D14" s="41">
        <v>1979</v>
      </c>
      <c r="E14" s="40" t="s">
        <v>20</v>
      </c>
      <c r="F14" s="42">
        <v>0.213125</v>
      </c>
      <c r="G14" s="42">
        <v>0.213125</v>
      </c>
      <c r="H14" s="11" t="str">
        <f t="shared" si="0"/>
        <v>7.08/km</v>
      </c>
      <c r="I14" s="13">
        <f t="shared" si="1"/>
        <v>0.02925925925925929</v>
      </c>
      <c r="J14" s="23">
        <f>G14-INDEX($G$5:$G$69,MATCH(D14,$D$5:$D$69,0))</f>
        <v>0</v>
      </c>
    </row>
    <row r="15" spans="1:10" s="10" customFormat="1" ht="15" customHeight="1">
      <c r="A15" s="11">
        <v>11</v>
      </c>
      <c r="B15" s="40" t="s">
        <v>61</v>
      </c>
      <c r="C15" s="40" t="s">
        <v>28</v>
      </c>
      <c r="D15" s="41">
        <v>1969</v>
      </c>
      <c r="E15" s="40" t="s">
        <v>12</v>
      </c>
      <c r="F15" s="42">
        <v>0.21373842592592593</v>
      </c>
      <c r="G15" s="42">
        <v>0.21373842592592593</v>
      </c>
      <c r="H15" s="11" t="str">
        <f t="shared" si="0"/>
        <v>7.09/km</v>
      </c>
      <c r="I15" s="13">
        <f t="shared" si="1"/>
        <v>0.02987268518518521</v>
      </c>
      <c r="J15" s="23">
        <f>G15-INDEX($G$5:$G$69,MATCH(D15,$D$5:$D$69,0))</f>
        <v>0</v>
      </c>
    </row>
    <row r="16" spans="1:10" s="10" customFormat="1" ht="15" customHeight="1">
      <c r="A16" s="11">
        <v>12</v>
      </c>
      <c r="B16" s="40" t="s">
        <v>62</v>
      </c>
      <c r="C16" s="40" t="s">
        <v>63</v>
      </c>
      <c r="D16" s="41">
        <v>1968</v>
      </c>
      <c r="E16" s="40" t="s">
        <v>64</v>
      </c>
      <c r="F16" s="42">
        <v>0.21863425925925925</v>
      </c>
      <c r="G16" s="42">
        <v>0.21863425925925925</v>
      </c>
      <c r="H16" s="11" t="str">
        <f t="shared" si="0"/>
        <v>7.19/km</v>
      </c>
      <c r="I16" s="13">
        <f t="shared" si="1"/>
        <v>0.03476851851851853</v>
      </c>
      <c r="J16" s="23">
        <f>G16-INDEX($G$5:$G$69,MATCH(D16,$D$5:$D$69,0))</f>
        <v>0.009722222222222188</v>
      </c>
    </row>
    <row r="17" spans="1:10" s="10" customFormat="1" ht="15" customHeight="1">
      <c r="A17" s="11">
        <v>13</v>
      </c>
      <c r="B17" s="40" t="s">
        <v>65</v>
      </c>
      <c r="C17" s="40" t="s">
        <v>66</v>
      </c>
      <c r="D17" s="41">
        <v>1976</v>
      </c>
      <c r="E17" s="40" t="s">
        <v>12</v>
      </c>
      <c r="F17" s="42">
        <v>0.21883101851851852</v>
      </c>
      <c r="G17" s="42">
        <v>0.21883101851851852</v>
      </c>
      <c r="H17" s="11" t="str">
        <f t="shared" si="0"/>
        <v>7.20/km</v>
      </c>
      <c r="I17" s="13">
        <f t="shared" si="1"/>
        <v>0.0349652777777778</v>
      </c>
      <c r="J17" s="23">
        <f>G17-INDEX($G$5:$G$69,MATCH(D17,$D$5:$D$69,0))</f>
        <v>0.028726851851851865</v>
      </c>
    </row>
    <row r="18" spans="1:10" s="10" customFormat="1" ht="15" customHeight="1">
      <c r="A18" s="22">
        <v>14</v>
      </c>
      <c r="B18" s="40" t="s">
        <v>67</v>
      </c>
      <c r="C18" s="40" t="s">
        <v>27</v>
      </c>
      <c r="D18" s="41">
        <v>1977</v>
      </c>
      <c r="E18" s="40" t="s">
        <v>30</v>
      </c>
      <c r="F18" s="42">
        <v>0.21966435185185185</v>
      </c>
      <c r="G18" s="42">
        <v>0.21966435185185185</v>
      </c>
      <c r="H18" s="22" t="str">
        <f t="shared" si="0"/>
        <v>7.21/km</v>
      </c>
      <c r="I18" s="23">
        <f t="shared" si="1"/>
        <v>0.03579861111111113</v>
      </c>
      <c r="J18" s="23">
        <f>G18-INDEX($G$5:$G$69,MATCH(D18,$D$5:$D$69,0))</f>
        <v>0</v>
      </c>
    </row>
    <row r="19" spans="1:10" s="10" customFormat="1" ht="15" customHeight="1">
      <c r="A19" s="11">
        <v>15</v>
      </c>
      <c r="B19" s="40" t="s">
        <v>68</v>
      </c>
      <c r="C19" s="40" t="s">
        <v>69</v>
      </c>
      <c r="D19" s="41">
        <v>1977</v>
      </c>
      <c r="E19" s="40" t="s">
        <v>20</v>
      </c>
      <c r="F19" s="42">
        <v>0.2209375</v>
      </c>
      <c r="G19" s="42">
        <v>0.2209375</v>
      </c>
      <c r="H19" s="11" t="str">
        <f t="shared" si="0"/>
        <v>7.24/km</v>
      </c>
      <c r="I19" s="13">
        <f t="shared" si="1"/>
        <v>0.03707175925925929</v>
      </c>
      <c r="J19" s="23">
        <f>G19-INDEX($G$5:$G$69,MATCH(D19,$D$5:$D$69,0))</f>
        <v>0.0012731481481481621</v>
      </c>
    </row>
    <row r="20" spans="1:10" s="10" customFormat="1" ht="15" customHeight="1">
      <c r="A20" s="24">
        <v>16</v>
      </c>
      <c r="B20" s="46" t="s">
        <v>26</v>
      </c>
      <c r="C20" s="46" t="s">
        <v>32</v>
      </c>
      <c r="D20" s="47">
        <v>1970</v>
      </c>
      <c r="E20" s="46" t="s">
        <v>38</v>
      </c>
      <c r="F20" s="48">
        <v>0.2212962962962963</v>
      </c>
      <c r="G20" s="48">
        <v>0.2212962962962963</v>
      </c>
      <c r="H20" s="24" t="str">
        <f t="shared" si="0"/>
        <v>7.25/km</v>
      </c>
      <c r="I20" s="25">
        <f t="shared" si="1"/>
        <v>0.03743055555555558</v>
      </c>
      <c r="J20" s="19">
        <f>G20-INDEX($G$5:$G$69,MATCH(D20,$D$5:$D$69,0))</f>
        <v>0.028090277777777783</v>
      </c>
    </row>
    <row r="21" spans="1:10" s="10" customFormat="1" ht="15" customHeight="1">
      <c r="A21" s="24">
        <v>17</v>
      </c>
      <c r="B21" s="46" t="s">
        <v>70</v>
      </c>
      <c r="C21" s="46" t="s">
        <v>27</v>
      </c>
      <c r="D21" s="47">
        <v>1973</v>
      </c>
      <c r="E21" s="46" t="s">
        <v>38</v>
      </c>
      <c r="F21" s="48">
        <v>0.2212962962962963</v>
      </c>
      <c r="G21" s="48">
        <v>0.2212962962962963</v>
      </c>
      <c r="H21" s="24" t="str">
        <f t="shared" si="0"/>
        <v>7.25/km</v>
      </c>
      <c r="I21" s="25">
        <f t="shared" si="1"/>
        <v>0.03743055555555558</v>
      </c>
      <c r="J21" s="19">
        <f>G21-INDEX($G$5:$G$69,MATCH(D21,$D$5:$D$69,0))</f>
        <v>0.03743055555555558</v>
      </c>
    </row>
    <row r="22" spans="1:10" s="10" customFormat="1" ht="15" customHeight="1">
      <c r="A22" s="11">
        <v>18</v>
      </c>
      <c r="B22" s="40" t="s">
        <v>71</v>
      </c>
      <c r="C22" s="40" t="s">
        <v>72</v>
      </c>
      <c r="D22" s="41">
        <v>1967</v>
      </c>
      <c r="E22" s="40" t="s">
        <v>73</v>
      </c>
      <c r="F22" s="42">
        <v>0.2284375</v>
      </c>
      <c r="G22" s="42">
        <v>0.2284375</v>
      </c>
      <c r="H22" s="11" t="str">
        <f t="shared" si="0"/>
        <v>7.39/km</v>
      </c>
      <c r="I22" s="13">
        <f t="shared" si="1"/>
        <v>0.04457175925925927</v>
      </c>
      <c r="J22" s="23">
        <f>G22-INDEX($G$5:$G$69,MATCH(D22,$D$5:$D$69,0))</f>
        <v>0.02827546296296296</v>
      </c>
    </row>
    <row r="23" spans="1:10" s="10" customFormat="1" ht="15" customHeight="1">
      <c r="A23" s="11">
        <v>19</v>
      </c>
      <c r="B23" s="40" t="s">
        <v>74</v>
      </c>
      <c r="C23" s="40" t="s">
        <v>75</v>
      </c>
      <c r="D23" s="41">
        <v>1978</v>
      </c>
      <c r="E23" s="40" t="s">
        <v>18</v>
      </c>
      <c r="F23" s="42">
        <v>0.2316666666666667</v>
      </c>
      <c r="G23" s="42">
        <v>0.2316666666666667</v>
      </c>
      <c r="H23" s="11" t="str">
        <f t="shared" si="0"/>
        <v>7.45/km</v>
      </c>
      <c r="I23" s="13">
        <f t="shared" si="1"/>
        <v>0.04780092592592597</v>
      </c>
      <c r="J23" s="23">
        <f>G23-INDEX($G$5:$G$69,MATCH(D23,$D$5:$D$69,0))</f>
        <v>0.023923611111111104</v>
      </c>
    </row>
    <row r="24" spans="1:10" s="10" customFormat="1" ht="15" customHeight="1">
      <c r="A24" s="11">
        <v>20</v>
      </c>
      <c r="B24" s="40" t="s">
        <v>76</v>
      </c>
      <c r="C24" s="40" t="s">
        <v>27</v>
      </c>
      <c r="D24" s="41">
        <v>1975</v>
      </c>
      <c r="E24" s="40" t="s">
        <v>77</v>
      </c>
      <c r="F24" s="42">
        <v>0.23224537037037038</v>
      </c>
      <c r="G24" s="42">
        <v>0.23224537037037038</v>
      </c>
      <c r="H24" s="11" t="str">
        <f t="shared" si="0"/>
        <v>7.47/km</v>
      </c>
      <c r="I24" s="13">
        <f t="shared" si="1"/>
        <v>0.04837962962962966</v>
      </c>
      <c r="J24" s="23">
        <f>G24-INDEX($G$5:$G$69,MATCH(D24,$D$5:$D$69,0))</f>
        <v>0</v>
      </c>
    </row>
    <row r="25" spans="1:10" s="10" customFormat="1" ht="15" customHeight="1">
      <c r="A25" s="11">
        <v>21</v>
      </c>
      <c r="B25" s="40" t="s">
        <v>78</v>
      </c>
      <c r="C25" s="40" t="s">
        <v>28</v>
      </c>
      <c r="D25" s="41">
        <v>1974</v>
      </c>
      <c r="E25" s="40" t="s">
        <v>22</v>
      </c>
      <c r="F25" s="42">
        <v>0.23271990740740742</v>
      </c>
      <c r="G25" s="42">
        <v>0.23271990740740742</v>
      </c>
      <c r="H25" s="11" t="str">
        <f t="shared" si="0"/>
        <v>7.48/km</v>
      </c>
      <c r="I25" s="13">
        <f t="shared" si="1"/>
        <v>0.0488541666666667</v>
      </c>
      <c r="J25" s="23">
        <f>G25-INDEX($G$5:$G$69,MATCH(D25,$D$5:$D$69,0))</f>
        <v>0</v>
      </c>
    </row>
    <row r="26" spans="1:10" s="10" customFormat="1" ht="15" customHeight="1">
      <c r="A26" s="11">
        <v>22</v>
      </c>
      <c r="B26" s="40" t="s">
        <v>79</v>
      </c>
      <c r="C26" s="40" t="s">
        <v>17</v>
      </c>
      <c r="D26" s="41">
        <v>1971</v>
      </c>
      <c r="E26" s="40" t="s">
        <v>80</v>
      </c>
      <c r="F26" s="42">
        <v>0.23453703703703702</v>
      </c>
      <c r="G26" s="42">
        <v>0.23453703703703702</v>
      </c>
      <c r="H26" s="11" t="str">
        <f t="shared" si="0"/>
        <v>7.51/km</v>
      </c>
      <c r="I26" s="13">
        <f t="shared" si="1"/>
        <v>0.0506712962962963</v>
      </c>
      <c r="J26" s="23">
        <f>G26-INDEX($G$5:$G$69,MATCH(D26,$D$5:$D$69,0))</f>
        <v>0</v>
      </c>
    </row>
    <row r="27" spans="1:10" s="10" customFormat="1" ht="15" customHeight="1">
      <c r="A27" s="11">
        <v>23</v>
      </c>
      <c r="B27" s="40" t="s">
        <v>81</v>
      </c>
      <c r="C27" s="40" t="s">
        <v>82</v>
      </c>
      <c r="D27" s="41">
        <v>1978</v>
      </c>
      <c r="E27" s="40" t="s">
        <v>22</v>
      </c>
      <c r="F27" s="42">
        <v>0.23715277777777777</v>
      </c>
      <c r="G27" s="42">
        <v>0.23715277777777777</v>
      </c>
      <c r="H27" s="11" t="str">
        <f t="shared" si="0"/>
        <v>7.57/km</v>
      </c>
      <c r="I27" s="13">
        <f t="shared" si="1"/>
        <v>0.05328703703703705</v>
      </c>
      <c r="J27" s="23">
        <f>G27-INDEX($G$5:$G$69,MATCH(D27,$D$5:$D$69,0))</f>
        <v>0.029409722222222184</v>
      </c>
    </row>
    <row r="28" spans="1:10" s="14" customFormat="1" ht="15" customHeight="1">
      <c r="A28" s="11">
        <v>24</v>
      </c>
      <c r="B28" s="40" t="s">
        <v>83</v>
      </c>
      <c r="C28" s="40" t="s">
        <v>25</v>
      </c>
      <c r="D28" s="41">
        <v>1968</v>
      </c>
      <c r="E28" s="40" t="s">
        <v>84</v>
      </c>
      <c r="F28" s="42">
        <v>0.23715277777777777</v>
      </c>
      <c r="G28" s="42">
        <v>0.23715277777777777</v>
      </c>
      <c r="H28" s="11" t="str">
        <f t="shared" si="0"/>
        <v>7.57/km</v>
      </c>
      <c r="I28" s="13">
        <f t="shared" si="1"/>
        <v>0.05328703703703705</v>
      </c>
      <c r="J28" s="23">
        <f>G28-INDEX($G$5:$G$69,MATCH(D28,$D$5:$D$69,0))</f>
        <v>0.028240740740740705</v>
      </c>
    </row>
    <row r="29" spans="1:10" ht="15" customHeight="1">
      <c r="A29" s="11">
        <v>25</v>
      </c>
      <c r="B29" s="40" t="s">
        <v>85</v>
      </c>
      <c r="C29" s="40" t="s">
        <v>86</v>
      </c>
      <c r="D29" s="41">
        <v>1974</v>
      </c>
      <c r="E29" s="40" t="s">
        <v>34</v>
      </c>
      <c r="F29" s="42">
        <v>0.23818287037037036</v>
      </c>
      <c r="G29" s="42">
        <v>0.23818287037037036</v>
      </c>
      <c r="H29" s="11" t="str">
        <f t="shared" si="0"/>
        <v>7.59/km</v>
      </c>
      <c r="I29" s="13">
        <f t="shared" si="1"/>
        <v>0.054317129629629646</v>
      </c>
      <c r="J29" s="23">
        <f>G29-INDEX($G$5:$G$69,MATCH(D29,$D$5:$D$69,0))</f>
        <v>0.005462962962962947</v>
      </c>
    </row>
    <row r="30" spans="1:10" ht="15" customHeight="1">
      <c r="A30" s="22">
        <v>26</v>
      </c>
      <c r="B30" s="40" t="s">
        <v>87</v>
      </c>
      <c r="C30" s="40" t="s">
        <v>88</v>
      </c>
      <c r="D30" s="41">
        <v>1964</v>
      </c>
      <c r="E30" s="40" t="s">
        <v>89</v>
      </c>
      <c r="F30" s="42">
        <v>0.2398611111111111</v>
      </c>
      <c r="G30" s="42">
        <v>0.2398611111111111</v>
      </c>
      <c r="H30" s="22" t="str">
        <f t="shared" si="0"/>
        <v>8.02/km</v>
      </c>
      <c r="I30" s="23">
        <f t="shared" si="1"/>
        <v>0.05599537037037039</v>
      </c>
      <c r="J30" s="23">
        <f>G30-INDEX($G$5:$G$69,MATCH(D30,$D$5:$D$69,0))</f>
        <v>0</v>
      </c>
    </row>
    <row r="31" spans="1:10" ht="15" customHeight="1">
      <c r="A31" s="11">
        <v>27</v>
      </c>
      <c r="B31" s="40" t="s">
        <v>90</v>
      </c>
      <c r="C31" s="40" t="s">
        <v>91</v>
      </c>
      <c r="D31" s="41">
        <v>1967</v>
      </c>
      <c r="E31" s="40" t="s">
        <v>92</v>
      </c>
      <c r="F31" s="42">
        <v>0.2432986111111111</v>
      </c>
      <c r="G31" s="42">
        <v>0.2432986111111111</v>
      </c>
      <c r="H31" s="11" t="str">
        <f t="shared" si="0"/>
        <v>8.09/km</v>
      </c>
      <c r="I31" s="13">
        <f t="shared" si="1"/>
        <v>0.05943287037037037</v>
      </c>
      <c r="J31" s="23">
        <f>G31-INDEX($G$5:$G$69,MATCH(D31,$D$5:$D$69,0))</f>
        <v>0.04313657407407406</v>
      </c>
    </row>
    <row r="32" spans="1:10" ht="15" customHeight="1">
      <c r="A32" s="11">
        <v>28</v>
      </c>
      <c r="B32" s="40" t="s">
        <v>93</v>
      </c>
      <c r="C32" s="40" t="s">
        <v>11</v>
      </c>
      <c r="D32" s="41">
        <v>1960</v>
      </c>
      <c r="E32" s="40" t="s">
        <v>33</v>
      </c>
      <c r="F32" s="42">
        <v>0.24556712962962965</v>
      </c>
      <c r="G32" s="42">
        <v>0.24556712962962965</v>
      </c>
      <c r="H32" s="11" t="str">
        <f t="shared" si="0"/>
        <v>8.13/km</v>
      </c>
      <c r="I32" s="13">
        <f t="shared" si="1"/>
        <v>0.06170138888888893</v>
      </c>
      <c r="J32" s="23">
        <f>G32-INDEX($G$5:$G$69,MATCH(D32,$D$5:$D$69,0))</f>
        <v>0</v>
      </c>
    </row>
    <row r="33" spans="1:10" ht="15" customHeight="1">
      <c r="A33" s="24">
        <v>29</v>
      </c>
      <c r="B33" s="46" t="s">
        <v>94</v>
      </c>
      <c r="C33" s="46" t="s">
        <v>95</v>
      </c>
      <c r="D33" s="47">
        <v>1971</v>
      </c>
      <c r="E33" s="46" t="s">
        <v>38</v>
      </c>
      <c r="F33" s="48">
        <v>0.2480324074074074</v>
      </c>
      <c r="G33" s="48">
        <v>0.2480324074074074</v>
      </c>
      <c r="H33" s="24" t="str">
        <f t="shared" si="0"/>
        <v>8.18/km</v>
      </c>
      <c r="I33" s="25">
        <f t="shared" si="1"/>
        <v>0.06416666666666668</v>
      </c>
      <c r="J33" s="19">
        <f>G33-INDEX($G$5:$G$69,MATCH(D33,$D$5:$D$69,0))</f>
        <v>0.01349537037037038</v>
      </c>
    </row>
    <row r="34" spans="1:10" ht="15" customHeight="1">
      <c r="A34" s="11">
        <v>30</v>
      </c>
      <c r="B34" s="40" t="s">
        <v>96</v>
      </c>
      <c r="C34" s="40" t="s">
        <v>37</v>
      </c>
      <c r="D34" s="41">
        <v>1967</v>
      </c>
      <c r="E34" s="40" t="s">
        <v>97</v>
      </c>
      <c r="F34" s="42">
        <v>0.2487384259259259</v>
      </c>
      <c r="G34" s="42">
        <v>0.2487384259259259</v>
      </c>
      <c r="H34" s="11" t="str">
        <f t="shared" si="0"/>
        <v>8.20/km</v>
      </c>
      <c r="I34" s="13">
        <f t="shared" si="1"/>
        <v>0.06487268518518519</v>
      </c>
      <c r="J34" s="23">
        <f>G34-INDEX($G$5:$G$69,MATCH(D34,$D$5:$D$69,0))</f>
        <v>0.04857638888888888</v>
      </c>
    </row>
    <row r="35" spans="1:10" ht="15" customHeight="1">
      <c r="A35" s="11">
        <v>31</v>
      </c>
      <c r="B35" s="40" t="s">
        <v>98</v>
      </c>
      <c r="C35" s="40" t="s">
        <v>19</v>
      </c>
      <c r="D35" s="41">
        <v>1974</v>
      </c>
      <c r="E35" s="40" t="s">
        <v>99</v>
      </c>
      <c r="F35" s="42">
        <v>0.24903935185185186</v>
      </c>
      <c r="G35" s="42">
        <v>0.24903935185185186</v>
      </c>
      <c r="H35" s="11" t="str">
        <f t="shared" si="0"/>
        <v>8.20/km</v>
      </c>
      <c r="I35" s="13">
        <f t="shared" si="1"/>
        <v>0.06517361111111114</v>
      </c>
      <c r="J35" s="23">
        <f>G35-INDEX($G$5:$G$69,MATCH(D35,$D$5:$D$69,0))</f>
        <v>0.016319444444444442</v>
      </c>
    </row>
    <row r="36" spans="1:10" ht="15" customHeight="1">
      <c r="A36" s="11">
        <v>32</v>
      </c>
      <c r="B36" s="40" t="s">
        <v>100</v>
      </c>
      <c r="C36" s="40" t="s">
        <v>101</v>
      </c>
      <c r="D36" s="41">
        <v>1961</v>
      </c>
      <c r="E36" s="40" t="s">
        <v>102</v>
      </c>
      <c r="F36" s="42">
        <v>0.24925925925925926</v>
      </c>
      <c r="G36" s="42">
        <v>0.24925925925925926</v>
      </c>
      <c r="H36" s="11" t="str">
        <f t="shared" si="0"/>
        <v>8.21/km</v>
      </c>
      <c r="I36" s="13">
        <f t="shared" si="1"/>
        <v>0.06539351851851855</v>
      </c>
      <c r="J36" s="23">
        <f>G36-INDEX($G$5:$G$69,MATCH(D36,$D$5:$D$69,0))</f>
        <v>0</v>
      </c>
    </row>
    <row r="37" spans="1:10" ht="15" customHeight="1">
      <c r="A37" s="11">
        <v>33</v>
      </c>
      <c r="B37" s="40" t="s">
        <v>103</v>
      </c>
      <c r="C37" s="40" t="s">
        <v>35</v>
      </c>
      <c r="D37" s="41">
        <v>1966</v>
      </c>
      <c r="E37" s="40" t="s">
        <v>36</v>
      </c>
      <c r="F37" s="42">
        <v>0.249375</v>
      </c>
      <c r="G37" s="42">
        <v>0.249375</v>
      </c>
      <c r="H37" s="11" t="str">
        <f t="shared" si="0"/>
        <v>8.21/km</v>
      </c>
      <c r="I37" s="13">
        <f t="shared" si="1"/>
        <v>0.0655092592592593</v>
      </c>
      <c r="J37" s="23">
        <f>G37-INDEX($G$5:$G$69,MATCH(D37,$D$5:$D$69,0))</f>
        <v>0</v>
      </c>
    </row>
    <row r="38" spans="1:10" ht="15" customHeight="1">
      <c r="A38" s="11">
        <v>34</v>
      </c>
      <c r="B38" s="40" t="s">
        <v>104</v>
      </c>
      <c r="C38" s="40" t="s">
        <v>105</v>
      </c>
      <c r="D38" s="41">
        <v>1960</v>
      </c>
      <c r="E38" s="40" t="s">
        <v>106</v>
      </c>
      <c r="F38" s="42">
        <v>0.24962962962962965</v>
      </c>
      <c r="G38" s="42">
        <v>0.24962962962962965</v>
      </c>
      <c r="H38" s="11" t="str">
        <f t="shared" si="0"/>
        <v>8.22/km</v>
      </c>
      <c r="I38" s="13">
        <f t="shared" si="1"/>
        <v>0.06576388888888893</v>
      </c>
      <c r="J38" s="23">
        <f>G38-INDEX($G$5:$G$69,MATCH(D38,$D$5:$D$69,0))</f>
        <v>0.004062499999999997</v>
      </c>
    </row>
    <row r="39" spans="1:10" ht="15" customHeight="1">
      <c r="A39" s="11">
        <v>35</v>
      </c>
      <c r="B39" s="40" t="s">
        <v>107</v>
      </c>
      <c r="C39" s="40" t="s">
        <v>28</v>
      </c>
      <c r="D39" s="41">
        <v>1953</v>
      </c>
      <c r="E39" s="40" t="s">
        <v>108</v>
      </c>
      <c r="F39" s="42">
        <v>0.24969907407407407</v>
      </c>
      <c r="G39" s="42">
        <v>0.24969907407407407</v>
      </c>
      <c r="H39" s="11" t="str">
        <f t="shared" si="0"/>
        <v>8.22/km</v>
      </c>
      <c r="I39" s="13">
        <f t="shared" si="1"/>
        <v>0.06583333333333335</v>
      </c>
      <c r="J39" s="23">
        <f>G39-INDEX($G$5:$G$69,MATCH(D39,$D$5:$D$69,0))</f>
        <v>0</v>
      </c>
    </row>
    <row r="40" spans="1:10" ht="15" customHeight="1">
      <c r="A40" s="22">
        <v>36</v>
      </c>
      <c r="B40" s="40" t="s">
        <v>109</v>
      </c>
      <c r="C40" s="40" t="s">
        <v>110</v>
      </c>
      <c r="D40" s="41">
        <v>1964</v>
      </c>
      <c r="E40" s="40" t="s">
        <v>102</v>
      </c>
      <c r="F40" s="42">
        <v>0.25960648148148147</v>
      </c>
      <c r="G40" s="42">
        <v>0.25960648148148147</v>
      </c>
      <c r="H40" s="22" t="str">
        <f t="shared" si="0"/>
        <v>8.42/km</v>
      </c>
      <c r="I40" s="23">
        <f t="shared" si="1"/>
        <v>0.07574074074074075</v>
      </c>
      <c r="J40" s="23">
        <f>G40-INDEX($G$5:$G$69,MATCH(D40,$D$5:$D$69,0))</f>
        <v>0.019745370370370358</v>
      </c>
    </row>
    <row r="41" spans="1:10" ht="15" customHeight="1">
      <c r="A41" s="11">
        <v>37</v>
      </c>
      <c r="B41" s="40" t="s">
        <v>111</v>
      </c>
      <c r="C41" s="40" t="s">
        <v>112</v>
      </c>
      <c r="D41" s="41">
        <v>1970</v>
      </c>
      <c r="E41" s="40" t="s">
        <v>24</v>
      </c>
      <c r="F41" s="42">
        <v>0.26190972222222225</v>
      </c>
      <c r="G41" s="42">
        <v>0.26190972222222225</v>
      </c>
      <c r="H41" s="11" t="str">
        <f t="shared" si="0"/>
        <v>8.46/km</v>
      </c>
      <c r="I41" s="13">
        <f t="shared" si="1"/>
        <v>0.07804398148148153</v>
      </c>
      <c r="J41" s="23">
        <f>G41-INDEX($G$5:$G$69,MATCH(D41,$D$5:$D$69,0))</f>
        <v>0.06870370370370374</v>
      </c>
    </row>
    <row r="42" spans="1:10" ht="15" customHeight="1">
      <c r="A42" s="11">
        <v>38</v>
      </c>
      <c r="B42" s="40" t="s">
        <v>113</v>
      </c>
      <c r="C42" s="40" t="s">
        <v>114</v>
      </c>
      <c r="D42" s="41">
        <v>1965</v>
      </c>
      <c r="E42" s="40" t="s">
        <v>24</v>
      </c>
      <c r="F42" s="42">
        <v>0.26190972222222225</v>
      </c>
      <c r="G42" s="42">
        <v>0.26190972222222225</v>
      </c>
      <c r="H42" s="11" t="str">
        <f t="shared" si="0"/>
        <v>8.46/km</v>
      </c>
      <c r="I42" s="13">
        <f t="shared" si="1"/>
        <v>0.07804398148148153</v>
      </c>
      <c r="J42" s="23">
        <f>G42-INDEX($G$5:$G$69,MATCH(D42,$D$5:$D$69,0))</f>
        <v>0</v>
      </c>
    </row>
    <row r="43" spans="1:10" ht="15" customHeight="1">
      <c r="A43" s="11">
        <v>39</v>
      </c>
      <c r="B43" s="40" t="s">
        <v>115</v>
      </c>
      <c r="C43" s="40" t="s">
        <v>14</v>
      </c>
      <c r="D43" s="41">
        <v>1974</v>
      </c>
      <c r="E43" s="40" t="s">
        <v>116</v>
      </c>
      <c r="F43" s="42">
        <v>0.26230324074074074</v>
      </c>
      <c r="G43" s="42">
        <v>0.26230324074074074</v>
      </c>
      <c r="H43" s="11" t="str">
        <f t="shared" si="0"/>
        <v>8.47/km</v>
      </c>
      <c r="I43" s="13">
        <f t="shared" si="1"/>
        <v>0.07843750000000002</v>
      </c>
      <c r="J43" s="23">
        <f>G43-INDEX($G$5:$G$69,MATCH(D43,$D$5:$D$69,0))</f>
        <v>0.029583333333333323</v>
      </c>
    </row>
    <row r="44" spans="1:10" ht="15" customHeight="1">
      <c r="A44" s="11">
        <v>40</v>
      </c>
      <c r="B44" s="40" t="s">
        <v>117</v>
      </c>
      <c r="C44" s="40" t="s">
        <v>118</v>
      </c>
      <c r="D44" s="41">
        <v>1976</v>
      </c>
      <c r="E44" s="40" t="s">
        <v>116</v>
      </c>
      <c r="F44" s="42">
        <v>0.26230324074074074</v>
      </c>
      <c r="G44" s="42">
        <v>0.26230324074074074</v>
      </c>
      <c r="H44" s="11" t="str">
        <f t="shared" si="0"/>
        <v>8.47/km</v>
      </c>
      <c r="I44" s="13">
        <f t="shared" si="1"/>
        <v>0.07843750000000002</v>
      </c>
      <c r="J44" s="23">
        <f>G44-INDEX($G$5:$G$69,MATCH(D44,$D$5:$D$69,0))</f>
        <v>0.07219907407407408</v>
      </c>
    </row>
    <row r="45" spans="1:10" ht="15" customHeight="1">
      <c r="A45" s="22">
        <v>41</v>
      </c>
      <c r="B45" s="40" t="s">
        <v>119</v>
      </c>
      <c r="C45" s="40" t="s">
        <v>120</v>
      </c>
      <c r="D45" s="41">
        <v>1972</v>
      </c>
      <c r="E45" s="40" t="s">
        <v>106</v>
      </c>
      <c r="F45" s="42">
        <v>0.26251157407407405</v>
      </c>
      <c r="G45" s="42">
        <v>0.26251157407407405</v>
      </c>
      <c r="H45" s="22" t="str">
        <f t="shared" si="0"/>
        <v>8.47/km</v>
      </c>
      <c r="I45" s="23">
        <f t="shared" si="1"/>
        <v>0.07864583333333333</v>
      </c>
      <c r="J45" s="23">
        <f>G45-INDEX($G$5:$G$69,MATCH(D45,$D$5:$D$69,0))</f>
        <v>0.05590277777777777</v>
      </c>
    </row>
    <row r="46" spans="1:10" ht="15" customHeight="1">
      <c r="A46" s="11">
        <v>42</v>
      </c>
      <c r="B46" s="40" t="s">
        <v>121</v>
      </c>
      <c r="C46" s="40" t="s">
        <v>122</v>
      </c>
      <c r="D46" s="41">
        <v>1981</v>
      </c>
      <c r="E46" s="40" t="s">
        <v>12</v>
      </c>
      <c r="F46" s="42">
        <v>0.2655092592592592</v>
      </c>
      <c r="G46" s="42">
        <v>0.2655092592592592</v>
      </c>
      <c r="H46" s="11" t="str">
        <f t="shared" si="0"/>
        <v>8.53/km</v>
      </c>
      <c r="I46" s="13">
        <f t="shared" si="1"/>
        <v>0.0816435185185185</v>
      </c>
      <c r="J46" s="23">
        <f>G46-INDEX($G$5:$G$69,MATCH(D46,$D$5:$D$69,0))</f>
        <v>0</v>
      </c>
    </row>
    <row r="47" spans="1:10" ht="15" customHeight="1">
      <c r="A47" s="11">
        <v>43</v>
      </c>
      <c r="B47" s="40" t="s">
        <v>123</v>
      </c>
      <c r="C47" s="40" t="s">
        <v>124</v>
      </c>
      <c r="D47" s="41">
        <v>1955</v>
      </c>
      <c r="E47" s="40" t="s">
        <v>21</v>
      </c>
      <c r="F47" s="42">
        <v>0.27243055555555556</v>
      </c>
      <c r="G47" s="42">
        <v>0.27243055555555556</v>
      </c>
      <c r="H47" s="11" t="str">
        <f t="shared" si="0"/>
        <v>9.07/km</v>
      </c>
      <c r="I47" s="13">
        <f t="shared" si="1"/>
        <v>0.08856481481481485</v>
      </c>
      <c r="J47" s="23">
        <f>G47-INDEX($G$5:$G$69,MATCH(D47,$D$5:$D$69,0))</f>
        <v>0</v>
      </c>
    </row>
    <row r="48" spans="1:10" ht="15" customHeight="1">
      <c r="A48" s="24">
        <v>44</v>
      </c>
      <c r="B48" s="46" t="s">
        <v>125</v>
      </c>
      <c r="C48" s="46" t="s">
        <v>126</v>
      </c>
      <c r="D48" s="47">
        <v>1960</v>
      </c>
      <c r="E48" s="46" t="s">
        <v>38</v>
      </c>
      <c r="F48" s="48">
        <v>0.28575231481481483</v>
      </c>
      <c r="G48" s="48">
        <v>0.28575231481481483</v>
      </c>
      <c r="H48" s="24" t="str">
        <f t="shared" si="0"/>
        <v>9.34/km</v>
      </c>
      <c r="I48" s="25">
        <f t="shared" si="1"/>
        <v>0.10188657407407412</v>
      </c>
      <c r="J48" s="19">
        <f>G48-INDEX($G$5:$G$69,MATCH(D48,$D$5:$D$69,0))</f>
        <v>0.040185185185185185</v>
      </c>
    </row>
    <row r="49" spans="1:10" ht="15" customHeight="1">
      <c r="A49" s="24">
        <v>45</v>
      </c>
      <c r="B49" s="46" t="s">
        <v>127</v>
      </c>
      <c r="C49" s="46" t="s">
        <v>128</v>
      </c>
      <c r="D49" s="47">
        <v>1954</v>
      </c>
      <c r="E49" s="46" t="s">
        <v>38</v>
      </c>
      <c r="F49" s="48">
        <v>0.28733796296296293</v>
      </c>
      <c r="G49" s="48">
        <v>0.28733796296296293</v>
      </c>
      <c r="H49" s="24" t="str">
        <f t="shared" si="0"/>
        <v>9.37/km</v>
      </c>
      <c r="I49" s="25">
        <f t="shared" si="1"/>
        <v>0.10347222222222222</v>
      </c>
      <c r="J49" s="19">
        <f>G49-INDEX($G$5:$G$69,MATCH(D49,$D$5:$D$69,0))</f>
        <v>0</v>
      </c>
    </row>
    <row r="50" spans="1:10" ht="15" customHeight="1">
      <c r="A50" s="11">
        <v>46</v>
      </c>
      <c r="B50" s="40" t="s">
        <v>129</v>
      </c>
      <c r="C50" s="40" t="s">
        <v>130</v>
      </c>
      <c r="D50" s="41">
        <v>1971</v>
      </c>
      <c r="E50" s="40" t="s">
        <v>131</v>
      </c>
      <c r="F50" s="42">
        <v>0.2876736111111111</v>
      </c>
      <c r="G50" s="42">
        <v>0.2876736111111111</v>
      </c>
      <c r="H50" s="11" t="str">
        <f t="shared" si="0"/>
        <v>9.38/km</v>
      </c>
      <c r="I50" s="13">
        <f t="shared" si="1"/>
        <v>0.1038078703703704</v>
      </c>
      <c r="J50" s="23">
        <f>G50-INDEX($G$5:$G$69,MATCH(D50,$D$5:$D$69,0))</f>
        <v>0.0531365740740741</v>
      </c>
    </row>
    <row r="51" spans="1:10" ht="15" customHeight="1">
      <c r="A51" s="11">
        <v>47</v>
      </c>
      <c r="B51" s="40" t="s">
        <v>132</v>
      </c>
      <c r="C51" s="40" t="s">
        <v>133</v>
      </c>
      <c r="D51" s="41">
        <v>1959</v>
      </c>
      <c r="E51" s="40" t="s">
        <v>131</v>
      </c>
      <c r="F51" s="42">
        <v>0.2876736111111111</v>
      </c>
      <c r="G51" s="42">
        <v>0.2876736111111111</v>
      </c>
      <c r="H51" s="11" t="str">
        <f t="shared" si="0"/>
        <v>9.38/km</v>
      </c>
      <c r="I51" s="13">
        <f t="shared" si="1"/>
        <v>0.1038078703703704</v>
      </c>
      <c r="J51" s="23">
        <f>G51-INDEX($G$5:$G$69,MATCH(D51,$D$5:$D$69,0))</f>
        <v>0</v>
      </c>
    </row>
    <row r="52" spans="1:10" ht="15" customHeight="1">
      <c r="A52" s="11">
        <v>48</v>
      </c>
      <c r="B52" s="40" t="s">
        <v>134</v>
      </c>
      <c r="C52" s="40" t="s">
        <v>16</v>
      </c>
      <c r="D52" s="41">
        <v>1964</v>
      </c>
      <c r="E52" s="40" t="s">
        <v>36</v>
      </c>
      <c r="F52" s="42">
        <v>0.29971064814814813</v>
      </c>
      <c r="G52" s="42">
        <v>0.29971064814814813</v>
      </c>
      <c r="H52" s="11" t="str">
        <f t="shared" si="0"/>
        <v>10.02/km</v>
      </c>
      <c r="I52" s="13">
        <f t="shared" si="1"/>
        <v>0.11584490740740741</v>
      </c>
      <c r="J52" s="23">
        <f>G52-INDEX($G$5:$G$69,MATCH(D52,$D$5:$D$69,0))</f>
        <v>0.05984953703703702</v>
      </c>
    </row>
    <row r="53" spans="1:10" ht="15" customHeight="1">
      <c r="A53" s="11">
        <v>49</v>
      </c>
      <c r="B53" s="40" t="s">
        <v>135</v>
      </c>
      <c r="C53" s="40" t="s">
        <v>136</v>
      </c>
      <c r="D53" s="41">
        <v>1958</v>
      </c>
      <c r="E53" s="40" t="s">
        <v>36</v>
      </c>
      <c r="F53" s="42">
        <v>0.29971064814814813</v>
      </c>
      <c r="G53" s="42">
        <v>0.29971064814814813</v>
      </c>
      <c r="H53" s="11" t="str">
        <f t="shared" si="0"/>
        <v>10.02/km</v>
      </c>
      <c r="I53" s="13">
        <f t="shared" si="1"/>
        <v>0.11584490740740741</v>
      </c>
      <c r="J53" s="23">
        <f>G53-INDEX($G$5:$G$69,MATCH(D53,$D$5:$D$69,0))</f>
        <v>0</v>
      </c>
    </row>
    <row r="54" spans="1:10" ht="15" customHeight="1">
      <c r="A54" s="11">
        <v>50</v>
      </c>
      <c r="B54" s="40" t="s">
        <v>137</v>
      </c>
      <c r="C54" s="40" t="s">
        <v>35</v>
      </c>
      <c r="D54" s="41">
        <v>1968</v>
      </c>
      <c r="E54" s="40" t="s">
        <v>13</v>
      </c>
      <c r="F54" s="42">
        <v>0.30949074074074073</v>
      </c>
      <c r="G54" s="42">
        <v>0.30949074074074073</v>
      </c>
      <c r="H54" s="11" t="str">
        <f t="shared" si="0"/>
        <v>10.22/km</v>
      </c>
      <c r="I54" s="13">
        <f t="shared" si="1"/>
        <v>0.12562500000000001</v>
      </c>
      <c r="J54" s="23">
        <f>G54-INDEX($G$5:$G$69,MATCH(D54,$D$5:$D$69,0))</f>
        <v>0.10057870370370367</v>
      </c>
    </row>
    <row r="55" spans="1:10" ht="15" customHeight="1">
      <c r="A55" s="24">
        <v>51</v>
      </c>
      <c r="B55" s="46" t="s">
        <v>138</v>
      </c>
      <c r="C55" s="46" t="s">
        <v>139</v>
      </c>
      <c r="D55" s="47">
        <v>1969</v>
      </c>
      <c r="E55" s="46" t="s">
        <v>38</v>
      </c>
      <c r="F55" s="48">
        <v>0.3212037037037037</v>
      </c>
      <c r="G55" s="48">
        <v>0.3212037037037037</v>
      </c>
      <c r="H55" s="24" t="str">
        <f t="shared" si="0"/>
        <v>10.45/km</v>
      </c>
      <c r="I55" s="25">
        <f t="shared" si="1"/>
        <v>0.137337962962963</v>
      </c>
      <c r="J55" s="19">
        <f>G55-INDEX($G$5:$G$69,MATCH(D55,$D$5:$D$69,0))</f>
        <v>0.10746527777777778</v>
      </c>
    </row>
    <row r="56" spans="1:10" ht="15" customHeight="1">
      <c r="A56" s="24">
        <v>52</v>
      </c>
      <c r="B56" s="46" t="s">
        <v>140</v>
      </c>
      <c r="C56" s="46" t="s">
        <v>35</v>
      </c>
      <c r="D56" s="47">
        <v>1971</v>
      </c>
      <c r="E56" s="46" t="s">
        <v>38</v>
      </c>
      <c r="F56" s="48">
        <v>0.3212037037037037</v>
      </c>
      <c r="G56" s="48">
        <v>0.3212037037037037</v>
      </c>
      <c r="H56" s="24" t="str">
        <f t="shared" si="0"/>
        <v>10.45/km</v>
      </c>
      <c r="I56" s="25">
        <f t="shared" si="1"/>
        <v>0.137337962962963</v>
      </c>
      <c r="J56" s="19">
        <f>G56-INDEX($G$5:$G$69,MATCH(D56,$D$5:$D$69,0))</f>
        <v>0.0866666666666667</v>
      </c>
    </row>
    <row r="57" spans="1:10" ht="15" customHeight="1">
      <c r="A57" s="11">
        <v>53</v>
      </c>
      <c r="B57" s="40" t="s">
        <v>141</v>
      </c>
      <c r="C57" s="40" t="s">
        <v>60</v>
      </c>
      <c r="D57" s="41">
        <v>1960</v>
      </c>
      <c r="E57" s="40" t="s">
        <v>142</v>
      </c>
      <c r="F57" s="42">
        <v>0.3230787037037037</v>
      </c>
      <c r="G57" s="42">
        <v>0.3230787037037037</v>
      </c>
      <c r="H57" s="11" t="str">
        <f t="shared" si="0"/>
        <v>10.49/km</v>
      </c>
      <c r="I57" s="13">
        <f t="shared" si="1"/>
        <v>0.13921296296296296</v>
      </c>
      <c r="J57" s="23">
        <f>G57-INDEX($G$5:$G$69,MATCH(D57,$D$5:$D$69,0))</f>
        <v>0.07751157407407402</v>
      </c>
    </row>
    <row r="58" spans="1:10" ht="15" customHeight="1">
      <c r="A58" s="11">
        <v>54</v>
      </c>
      <c r="B58" s="40" t="s">
        <v>143</v>
      </c>
      <c r="C58" s="40" t="s">
        <v>144</v>
      </c>
      <c r="D58" s="41">
        <v>1962</v>
      </c>
      <c r="E58" s="40" t="s">
        <v>142</v>
      </c>
      <c r="F58" s="42">
        <v>0.3230787037037037</v>
      </c>
      <c r="G58" s="42">
        <v>0.3230787037037037</v>
      </c>
      <c r="H58" s="11" t="str">
        <f t="shared" si="0"/>
        <v>10.49/km</v>
      </c>
      <c r="I58" s="13">
        <f t="shared" si="1"/>
        <v>0.13921296296296296</v>
      </c>
      <c r="J58" s="23">
        <f>G58-INDEX($G$5:$G$69,MATCH(D58,$D$5:$D$69,0))</f>
        <v>0</v>
      </c>
    </row>
    <row r="59" spans="1:10" ht="15" customHeight="1">
      <c r="A59" s="22">
        <v>55</v>
      </c>
      <c r="B59" s="40" t="s">
        <v>145</v>
      </c>
      <c r="C59" s="40" t="s">
        <v>146</v>
      </c>
      <c r="D59" s="41">
        <v>1961</v>
      </c>
      <c r="E59" s="40" t="s">
        <v>142</v>
      </c>
      <c r="F59" s="42">
        <v>0.3230787037037037</v>
      </c>
      <c r="G59" s="42">
        <v>0.3230787037037037</v>
      </c>
      <c r="H59" s="22" t="str">
        <f t="shared" si="0"/>
        <v>10.49/km</v>
      </c>
      <c r="I59" s="23">
        <f t="shared" si="1"/>
        <v>0.13921296296296296</v>
      </c>
      <c r="J59" s="23">
        <f>G59-INDEX($G$5:$G$69,MATCH(D59,$D$5:$D$69,0))</f>
        <v>0.07381944444444441</v>
      </c>
    </row>
    <row r="60" spans="1:10" ht="15" customHeight="1">
      <c r="A60" s="24">
        <v>56</v>
      </c>
      <c r="B60" s="46" t="s">
        <v>127</v>
      </c>
      <c r="C60" s="46" t="s">
        <v>28</v>
      </c>
      <c r="D60" s="47">
        <v>1950</v>
      </c>
      <c r="E60" s="46" t="s">
        <v>38</v>
      </c>
      <c r="F60" s="48">
        <v>0.32969907407407406</v>
      </c>
      <c r="G60" s="48">
        <v>0.32969907407407406</v>
      </c>
      <c r="H60" s="24" t="str">
        <f t="shared" si="0"/>
        <v>11.02/km</v>
      </c>
      <c r="I60" s="25">
        <f t="shared" si="1"/>
        <v>0.14583333333333334</v>
      </c>
      <c r="J60" s="19">
        <f>G60-INDEX($G$5:$G$69,MATCH(D60,$D$5:$D$69,0))</f>
        <v>0</v>
      </c>
    </row>
    <row r="61" spans="1:10" ht="15" customHeight="1">
      <c r="A61" s="11">
        <v>57</v>
      </c>
      <c r="B61" s="40" t="s">
        <v>147</v>
      </c>
      <c r="C61" s="40" t="s">
        <v>148</v>
      </c>
      <c r="D61" s="41">
        <v>1980</v>
      </c>
      <c r="E61" s="40" t="s">
        <v>18</v>
      </c>
      <c r="F61" s="42">
        <v>0.33958333333333335</v>
      </c>
      <c r="G61" s="42">
        <v>0.33958333333333335</v>
      </c>
      <c r="H61" s="11" t="str">
        <f t="shared" si="0"/>
        <v>11.22/km</v>
      </c>
      <c r="I61" s="13">
        <f t="shared" si="1"/>
        <v>0.15571759259259263</v>
      </c>
      <c r="J61" s="23">
        <f>G61-INDEX($G$5:$G$69,MATCH(D61,$D$5:$D$69,0))</f>
        <v>0</v>
      </c>
    </row>
    <row r="62" spans="1:10" ht="15" customHeight="1">
      <c r="A62" s="22">
        <v>58</v>
      </c>
      <c r="B62" s="40" t="s">
        <v>149</v>
      </c>
      <c r="C62" s="40" t="s">
        <v>150</v>
      </c>
      <c r="D62" s="41">
        <v>1945</v>
      </c>
      <c r="E62" s="40" t="s">
        <v>151</v>
      </c>
      <c r="F62" s="42">
        <v>0.34626157407407404</v>
      </c>
      <c r="G62" s="42">
        <v>0.34626157407407404</v>
      </c>
      <c r="H62" s="22" t="str">
        <f t="shared" si="0"/>
        <v>11.36/km</v>
      </c>
      <c r="I62" s="23">
        <f t="shared" si="1"/>
        <v>0.16239583333333332</v>
      </c>
      <c r="J62" s="23">
        <f>G62-INDEX($G$5:$G$69,MATCH(D62,$D$5:$D$69,0))</f>
        <v>0</v>
      </c>
    </row>
    <row r="63" spans="1:10" ht="15" customHeight="1">
      <c r="A63" s="24">
        <v>59</v>
      </c>
      <c r="B63" s="46" t="s">
        <v>152</v>
      </c>
      <c r="C63" s="46" t="s">
        <v>153</v>
      </c>
      <c r="D63" s="47">
        <v>1954</v>
      </c>
      <c r="E63" s="46" t="s">
        <v>38</v>
      </c>
      <c r="F63" s="48">
        <v>0.34997685185185184</v>
      </c>
      <c r="G63" s="48">
        <v>0.34997685185185184</v>
      </c>
      <c r="H63" s="24" t="str">
        <f t="shared" si="0"/>
        <v>11.43/km</v>
      </c>
      <c r="I63" s="25">
        <f t="shared" si="1"/>
        <v>0.16611111111111113</v>
      </c>
      <c r="J63" s="19">
        <f>G63-INDEX($G$5:$G$69,MATCH(D63,$D$5:$D$69,0))</f>
        <v>0.06263888888888891</v>
      </c>
    </row>
    <row r="64" spans="1:10" ht="15" customHeight="1">
      <c r="A64" s="11">
        <v>60</v>
      </c>
      <c r="B64" s="40" t="s">
        <v>154</v>
      </c>
      <c r="C64" s="40" t="s">
        <v>155</v>
      </c>
      <c r="D64" s="41">
        <v>1968</v>
      </c>
      <c r="E64" s="40" t="s">
        <v>24</v>
      </c>
      <c r="F64" s="42">
        <v>0.35459490740740746</v>
      </c>
      <c r="G64" s="42">
        <v>0.35459490740740746</v>
      </c>
      <c r="H64" s="11" t="str">
        <f t="shared" si="0"/>
        <v>11.52/km</v>
      </c>
      <c r="I64" s="13">
        <f t="shared" si="1"/>
        <v>0.17072916666666674</v>
      </c>
      <c r="J64" s="23">
        <f>G64-INDEX($G$5:$G$69,MATCH(D64,$D$5:$D$69,0))</f>
        <v>0.1456828703703704</v>
      </c>
    </row>
    <row r="65" spans="1:10" ht="15" customHeight="1">
      <c r="A65" s="11">
        <v>61</v>
      </c>
      <c r="B65" s="40" t="s">
        <v>156</v>
      </c>
      <c r="C65" s="40" t="s">
        <v>11</v>
      </c>
      <c r="D65" s="41">
        <v>1974</v>
      </c>
      <c r="E65" s="40" t="s">
        <v>157</v>
      </c>
      <c r="F65" s="42">
        <v>0.36473379629629626</v>
      </c>
      <c r="G65" s="42">
        <v>0.36473379629629626</v>
      </c>
      <c r="H65" s="11" t="str">
        <f t="shared" si="0"/>
        <v>12.13/km</v>
      </c>
      <c r="I65" s="13">
        <f t="shared" si="1"/>
        <v>0.18086805555555555</v>
      </c>
      <c r="J65" s="23">
        <f>G65-INDEX($G$5:$G$69,MATCH(D65,$D$5:$D$69,0))</f>
        <v>0.13201388888888885</v>
      </c>
    </row>
    <row r="66" spans="1:10" ht="15" customHeight="1">
      <c r="A66" s="11">
        <v>62</v>
      </c>
      <c r="B66" s="40" t="s">
        <v>158</v>
      </c>
      <c r="C66" s="40" t="s">
        <v>27</v>
      </c>
      <c r="D66" s="41">
        <v>1980</v>
      </c>
      <c r="E66" s="40" t="s">
        <v>157</v>
      </c>
      <c r="F66" s="42">
        <v>0.3649074074074074</v>
      </c>
      <c r="G66" s="42">
        <v>0.3649074074074074</v>
      </c>
      <c r="H66" s="11" t="str">
        <f t="shared" si="0"/>
        <v>12.13/km</v>
      </c>
      <c r="I66" s="13">
        <f t="shared" si="1"/>
        <v>0.18104166666666668</v>
      </c>
      <c r="J66" s="23">
        <f>G66-INDEX($G$5:$G$69,MATCH(D66,$D$5:$D$69,0))</f>
        <v>0.025324074074074054</v>
      </c>
    </row>
    <row r="67" spans="1:10" ht="15" customHeight="1">
      <c r="A67" s="11">
        <v>63</v>
      </c>
      <c r="B67" s="40" t="s">
        <v>159</v>
      </c>
      <c r="C67" s="40" t="s">
        <v>31</v>
      </c>
      <c r="D67" s="41">
        <v>1958</v>
      </c>
      <c r="E67" s="40" t="s">
        <v>160</v>
      </c>
      <c r="F67" s="42">
        <v>0.3649074074074074</v>
      </c>
      <c r="G67" s="42">
        <v>0.3649074074074074</v>
      </c>
      <c r="H67" s="11" t="str">
        <f t="shared" si="0"/>
        <v>12.13/km</v>
      </c>
      <c r="I67" s="13">
        <f t="shared" si="1"/>
        <v>0.18104166666666668</v>
      </c>
      <c r="J67" s="23">
        <f>G67-INDEX($G$5:$G$69,MATCH(D67,$D$5:$D$69,0))</f>
        <v>0.06519675925925927</v>
      </c>
    </row>
    <row r="68" spans="1:10" ht="15" customHeight="1">
      <c r="A68" s="11">
        <v>64</v>
      </c>
      <c r="B68" s="40" t="s">
        <v>161</v>
      </c>
      <c r="C68" s="40" t="s">
        <v>162</v>
      </c>
      <c r="D68" s="41">
        <v>1972</v>
      </c>
      <c r="E68" s="40" t="s">
        <v>157</v>
      </c>
      <c r="F68" s="42">
        <v>0.3650115740740741</v>
      </c>
      <c r="G68" s="42">
        <v>0.3650115740740741</v>
      </c>
      <c r="H68" s="11" t="str">
        <f t="shared" si="0"/>
        <v>12.13/km</v>
      </c>
      <c r="I68" s="13">
        <f>G68-$G$5</f>
        <v>0.18114583333333337</v>
      </c>
      <c r="J68" s="23">
        <f>G68-INDEX($G$5:$G$69,MATCH(D68,$D$5:$D$69,0))</f>
        <v>0.1584027777777778</v>
      </c>
    </row>
    <row r="69" spans="1:10" ht="15" customHeight="1">
      <c r="A69" s="31">
        <v>65</v>
      </c>
      <c r="B69" s="43" t="s">
        <v>163</v>
      </c>
      <c r="C69" s="43" t="s">
        <v>29</v>
      </c>
      <c r="D69" s="44">
        <v>1972</v>
      </c>
      <c r="E69" s="43" t="s">
        <v>157</v>
      </c>
      <c r="F69" s="45">
        <v>0.36636574074074074</v>
      </c>
      <c r="G69" s="45">
        <v>0.36636574074074074</v>
      </c>
      <c r="H69" s="15" t="str">
        <f>TEXT(INT((HOUR(G69)*3600+MINUTE(G69)*60+SECOND(G69))/$J$3/60),"0")&amp;"."&amp;TEXT(MOD((HOUR(G69)*3600+MINUTE(G69)*60+SECOND(G69))/$J$3,60),"00")&amp;"/km"</f>
        <v>12.16/km</v>
      </c>
      <c r="I69" s="29">
        <f>G69-$G$5</f>
        <v>0.18250000000000002</v>
      </c>
      <c r="J69" s="30">
        <f>G69-INDEX($G$5:$G$69,MATCH(D69,$D$5:$D$69,0))</f>
        <v>0.15975694444444447</v>
      </c>
    </row>
  </sheetData>
  <sheetProtection/>
  <autoFilter ref="A4:J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Ultra Trail dei Monti Cimini</v>
      </c>
      <c r="B1" s="35"/>
      <c r="C1" s="35"/>
    </row>
    <row r="2" spans="1:3" ht="24" customHeight="1">
      <c r="A2" s="33" t="str">
        <f>Individuale!A2</f>
        <v>4ª edizione </v>
      </c>
      <c r="B2" s="33"/>
      <c r="C2" s="33"/>
    </row>
    <row r="3" spans="1:3" ht="24" customHeight="1">
      <c r="A3" s="36" t="str">
        <f>Individuale!A3</f>
        <v>Viterbo (VT) Italia - Sabato 12/04/2014 ore 07.00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9">
        <v>1</v>
      </c>
      <c r="B5" s="50" t="s">
        <v>38</v>
      </c>
      <c r="C5" s="51">
        <v>11</v>
      </c>
    </row>
    <row r="6" spans="1:3" s="10" customFormat="1" ht="15" customHeight="1">
      <c r="A6" s="11">
        <v>2</v>
      </c>
      <c r="B6" s="12" t="s">
        <v>12</v>
      </c>
      <c r="C6" s="26">
        <v>4</v>
      </c>
    </row>
    <row r="7" spans="1:3" s="10" customFormat="1" ht="15" customHeight="1">
      <c r="A7" s="11">
        <v>3</v>
      </c>
      <c r="B7" s="12" t="s">
        <v>36</v>
      </c>
      <c r="C7" s="26">
        <v>4</v>
      </c>
    </row>
    <row r="8" spans="1:3" s="10" customFormat="1" ht="15" customHeight="1">
      <c r="A8" s="11">
        <v>4</v>
      </c>
      <c r="B8" s="12" t="s">
        <v>157</v>
      </c>
      <c r="C8" s="26">
        <v>4</v>
      </c>
    </row>
    <row r="9" spans="1:3" s="14" customFormat="1" ht="15" customHeight="1">
      <c r="A9" s="11">
        <v>5</v>
      </c>
      <c r="B9" s="12" t="s">
        <v>24</v>
      </c>
      <c r="C9" s="26">
        <v>3</v>
      </c>
    </row>
    <row r="10" spans="1:3" ht="15" customHeight="1">
      <c r="A10" s="11">
        <v>6</v>
      </c>
      <c r="B10" s="12" t="s">
        <v>142</v>
      </c>
      <c r="C10" s="26">
        <v>3</v>
      </c>
    </row>
    <row r="11" spans="1:3" ht="15" customHeight="1">
      <c r="A11" s="11">
        <v>7</v>
      </c>
      <c r="B11" s="12" t="s">
        <v>20</v>
      </c>
      <c r="C11" s="26">
        <v>2</v>
      </c>
    </row>
    <row r="12" spans="1:3" ht="15" customHeight="1">
      <c r="A12" s="11">
        <v>8</v>
      </c>
      <c r="B12" s="12" t="s">
        <v>106</v>
      </c>
      <c r="C12" s="26">
        <v>2</v>
      </c>
    </row>
    <row r="13" spans="1:3" ht="15" customHeight="1">
      <c r="A13" s="11">
        <v>9</v>
      </c>
      <c r="B13" s="12" t="s">
        <v>102</v>
      </c>
      <c r="C13" s="26">
        <v>2</v>
      </c>
    </row>
    <row r="14" spans="1:3" ht="15" customHeight="1">
      <c r="A14" s="11">
        <v>10</v>
      </c>
      <c r="B14" s="12" t="s">
        <v>116</v>
      </c>
      <c r="C14" s="26">
        <v>2</v>
      </c>
    </row>
    <row r="15" spans="1:3" ht="15" customHeight="1">
      <c r="A15" s="11">
        <v>11</v>
      </c>
      <c r="B15" s="12" t="s">
        <v>18</v>
      </c>
      <c r="C15" s="26">
        <v>2</v>
      </c>
    </row>
    <row r="16" spans="1:3" ht="15" customHeight="1">
      <c r="A16" s="11">
        <v>12</v>
      </c>
      <c r="B16" s="12" t="s">
        <v>22</v>
      </c>
      <c r="C16" s="26">
        <v>2</v>
      </c>
    </row>
    <row r="17" spans="1:3" ht="15" customHeight="1">
      <c r="A17" s="11">
        <v>13</v>
      </c>
      <c r="B17" s="12" t="s">
        <v>34</v>
      </c>
      <c r="C17" s="26">
        <v>2</v>
      </c>
    </row>
    <row r="18" spans="1:3" ht="15" customHeight="1">
      <c r="A18" s="11">
        <v>14</v>
      </c>
      <c r="B18" s="12" t="s">
        <v>53</v>
      </c>
      <c r="C18" s="26">
        <v>2</v>
      </c>
    </row>
    <row r="19" spans="1:3" ht="15" customHeight="1">
      <c r="A19" s="11">
        <v>15</v>
      </c>
      <c r="B19" s="12" t="s">
        <v>131</v>
      </c>
      <c r="C19" s="26">
        <v>2</v>
      </c>
    </row>
    <row r="20" spans="1:3" ht="15" customHeight="1">
      <c r="A20" s="11">
        <v>16</v>
      </c>
      <c r="B20" s="12" t="s">
        <v>21</v>
      </c>
      <c r="C20" s="26">
        <v>1</v>
      </c>
    </row>
    <row r="21" spans="1:3" ht="15" customHeight="1">
      <c r="A21" s="11">
        <v>17</v>
      </c>
      <c r="B21" s="12" t="s">
        <v>108</v>
      </c>
      <c r="C21" s="26">
        <v>1</v>
      </c>
    </row>
    <row r="22" spans="1:3" ht="15" customHeight="1">
      <c r="A22" s="11">
        <v>18</v>
      </c>
      <c r="B22" s="12" t="s">
        <v>92</v>
      </c>
      <c r="C22" s="26">
        <v>1</v>
      </c>
    </row>
    <row r="23" spans="1:3" ht="15" customHeight="1">
      <c r="A23" s="11">
        <v>19</v>
      </c>
      <c r="B23" s="12" t="s">
        <v>84</v>
      </c>
      <c r="C23" s="26">
        <v>1</v>
      </c>
    </row>
    <row r="24" spans="1:3" ht="15" customHeight="1">
      <c r="A24" s="11">
        <v>20</v>
      </c>
      <c r="B24" s="12" t="s">
        <v>33</v>
      </c>
      <c r="C24" s="26">
        <v>1</v>
      </c>
    </row>
    <row r="25" spans="1:3" ht="15" customHeight="1">
      <c r="A25" s="11">
        <v>21</v>
      </c>
      <c r="B25" s="12" t="s">
        <v>97</v>
      </c>
      <c r="C25" s="26">
        <v>1</v>
      </c>
    </row>
    <row r="26" spans="1:3" ht="15" customHeight="1">
      <c r="A26" s="11">
        <v>22</v>
      </c>
      <c r="B26" s="12" t="s">
        <v>151</v>
      </c>
      <c r="C26" s="26">
        <v>1</v>
      </c>
    </row>
    <row r="27" spans="1:3" ht="15" customHeight="1">
      <c r="A27" s="11">
        <v>23</v>
      </c>
      <c r="B27" s="12" t="s">
        <v>77</v>
      </c>
      <c r="C27" s="26">
        <v>1</v>
      </c>
    </row>
    <row r="28" spans="1:3" ht="15" customHeight="1">
      <c r="A28" s="11">
        <v>24</v>
      </c>
      <c r="B28" s="12" t="s">
        <v>89</v>
      </c>
      <c r="C28" s="26">
        <v>1</v>
      </c>
    </row>
    <row r="29" spans="1:3" ht="15" customHeight="1">
      <c r="A29" s="11">
        <v>25</v>
      </c>
      <c r="B29" s="12" t="s">
        <v>80</v>
      </c>
      <c r="C29" s="26">
        <v>1</v>
      </c>
    </row>
    <row r="30" spans="1:3" ht="15" customHeight="1">
      <c r="A30" s="11">
        <v>26</v>
      </c>
      <c r="B30" s="12" t="s">
        <v>160</v>
      </c>
      <c r="C30" s="26">
        <v>1</v>
      </c>
    </row>
    <row r="31" spans="1:3" ht="15" customHeight="1">
      <c r="A31" s="11">
        <v>27</v>
      </c>
      <c r="B31" s="12" t="s">
        <v>13</v>
      </c>
      <c r="C31" s="26">
        <v>1</v>
      </c>
    </row>
    <row r="32" spans="1:3" ht="15" customHeight="1">
      <c r="A32" s="11">
        <v>28</v>
      </c>
      <c r="B32" s="12" t="s">
        <v>73</v>
      </c>
      <c r="C32" s="26">
        <v>1</v>
      </c>
    </row>
    <row r="33" spans="1:3" ht="15" customHeight="1">
      <c r="A33" s="11">
        <v>29</v>
      </c>
      <c r="B33" s="12" t="s">
        <v>64</v>
      </c>
      <c r="C33" s="26">
        <v>1</v>
      </c>
    </row>
    <row r="34" spans="1:3" ht="15" customHeight="1">
      <c r="A34" s="11">
        <v>30</v>
      </c>
      <c r="B34" s="12" t="s">
        <v>99</v>
      </c>
      <c r="C34" s="26">
        <v>1</v>
      </c>
    </row>
    <row r="35" spans="1:3" ht="15" customHeight="1">
      <c r="A35" s="11">
        <v>31</v>
      </c>
      <c r="B35" s="12" t="s">
        <v>30</v>
      </c>
      <c r="C35" s="26">
        <v>1</v>
      </c>
    </row>
    <row r="36" spans="1:3" ht="15" customHeight="1">
      <c r="A36" s="11">
        <v>32</v>
      </c>
      <c r="B36" s="12" t="s">
        <v>45</v>
      </c>
      <c r="C36" s="26">
        <v>1</v>
      </c>
    </row>
    <row r="37" spans="1:3" ht="15" customHeight="1">
      <c r="A37" s="15">
        <v>33</v>
      </c>
      <c r="B37" s="16" t="s">
        <v>49</v>
      </c>
      <c r="C37" s="27">
        <v>1</v>
      </c>
    </row>
    <row r="38" ht="12.75">
      <c r="C38" s="2">
        <f>SUM(C5:C37)</f>
        <v>65</v>
      </c>
    </row>
  </sheetData>
  <sheetProtection/>
  <autoFilter ref="A4:C12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2014-04-14T13:26:47Z</dcterms:modified>
  <cp:category/>
  <cp:version/>
  <cp:contentType/>
  <cp:contentStatus/>
</cp:coreProperties>
</file>