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<sst xmlns="http://schemas.openxmlformats.org/spreadsheetml/2006/main" count="485" uniqueCount="228">
  <si>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</si>
  <si>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</si>
  <si>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</si>
  <si>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</si>
  <si>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</si>
  <si>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</si>
  <si>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</si>
  <si>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</si>
  <si>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</si>
  <si>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</si>
  <si>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</si>
  <si>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INDIVIDUALE</t>
  </si>
  <si>
    <t>PAOLO</t>
  </si>
  <si>
    <t>GIUSEPPE</t>
  </si>
  <si>
    <t>MARCO</t>
  </si>
  <si>
    <t>SERGIO</t>
  </si>
  <si>
    <t>GIULIO</t>
  </si>
  <si>
    <t>ROBERTO</t>
  </si>
  <si>
    <t>MEIATTINI</t>
  </si>
  <si>
    <t>FEDERICO</t>
  </si>
  <si>
    <t>ATLETICA TUSCULUM</t>
  </si>
  <si>
    <t>ANDREA</t>
  </si>
  <si>
    <t>STEFANO</t>
  </si>
  <si>
    <t>FERNANDO</t>
  </si>
  <si>
    <t>ANTONIO</t>
  </si>
  <si>
    <t>MASSIMO</t>
  </si>
  <si>
    <t>CAROSI</t>
  </si>
  <si>
    <t>MARINO</t>
  </si>
  <si>
    <t>LUCA</t>
  </si>
  <si>
    <t>FRANCESCO</t>
  </si>
  <si>
    <t>MARCELLO</t>
  </si>
  <si>
    <t>EMILIANO</t>
  </si>
  <si>
    <t>MAURO</t>
  </si>
  <si>
    <t>ALESSANDRO</t>
  </si>
  <si>
    <t>PIETRO</t>
  </si>
  <si>
    <t>GIANCARLO</t>
  </si>
  <si>
    <t>ANGELO</t>
  </si>
  <si>
    <t>ANNA</t>
  </si>
  <si>
    <t>LUIGI</t>
  </si>
  <si>
    <t>EMILIA</t>
  </si>
  <si>
    <t>LAURA</t>
  </si>
  <si>
    <t>ALBERTO</t>
  </si>
  <si>
    <t>FRANCO</t>
  </si>
  <si>
    <t>TESTA</t>
  </si>
  <si>
    <t>DANIELE</t>
  </si>
  <si>
    <t>GINO</t>
  </si>
  <si>
    <t>A</t>
  </si>
  <si>
    <t>B</t>
  </si>
  <si>
    <t>C</t>
  </si>
  <si>
    <t>F</t>
  </si>
  <si>
    <t>D</t>
  </si>
  <si>
    <t>G</t>
  </si>
  <si>
    <t>E</t>
  </si>
  <si>
    <t>SIMIONATO</t>
  </si>
  <si>
    <t>AERONAUTICA MILITARE</t>
  </si>
  <si>
    <t>BOSCARINI</t>
  </si>
  <si>
    <t>JACOPO</t>
  </si>
  <si>
    <t>COSTA D'ARGENTO</t>
  </si>
  <si>
    <t>CANO</t>
  </si>
  <si>
    <t>LIBERTAS ORVIETO</t>
  </si>
  <si>
    <t>UBALDI</t>
  </si>
  <si>
    <t>CUS TIRRENO ATLETICA</t>
  </si>
  <si>
    <t>ARSENTI</t>
  </si>
  <si>
    <t>GUIDO</t>
  </si>
  <si>
    <t>ATLETICA DI MARCO SPORT</t>
  </si>
  <si>
    <t>TASSAROTTI</t>
  </si>
  <si>
    <t>CATULLO</t>
  </si>
  <si>
    <t>AIRONE TOLFA</t>
  </si>
  <si>
    <t>AZZARELLI</t>
  </si>
  <si>
    <t>FILIPPINI</t>
  </si>
  <si>
    <t>GABRIELE</t>
  </si>
  <si>
    <t>PALLOTTA</t>
  </si>
  <si>
    <t>ANTONELLO</t>
  </si>
  <si>
    <t>BOLSENA FORUM</t>
  </si>
  <si>
    <t>BELLAVITA</t>
  </si>
  <si>
    <t>BASTIANINI</t>
  </si>
  <si>
    <t>CRISANTI</t>
  </si>
  <si>
    <t>RENZULLI</t>
  </si>
  <si>
    <t>BENTIVOGLIO</t>
  </si>
  <si>
    <t>ENZO</t>
  </si>
  <si>
    <t>ORLANDO</t>
  </si>
  <si>
    <t>MENNA</t>
  </si>
  <si>
    <t>GIUSTINA</t>
  </si>
  <si>
    <t>FEMM.</t>
  </si>
  <si>
    <t>CIRILLI</t>
  </si>
  <si>
    <t>MASTRONICOLA</t>
  </si>
  <si>
    <t>LEONARDO</t>
  </si>
  <si>
    <t>BOCCIALONI</t>
  </si>
  <si>
    <t>PANUNZI</t>
  </si>
  <si>
    <t>FLORIANO</t>
  </si>
  <si>
    <t>ANNA BABY RUNNER</t>
  </si>
  <si>
    <t>ZONA OLIMPICA</t>
  </si>
  <si>
    <t>RIZZO</t>
  </si>
  <si>
    <t>ADAMI</t>
  </si>
  <si>
    <t>POLISPORTIVA MONTALTO</t>
  </si>
  <si>
    <t>CECCHETTI</t>
  </si>
  <si>
    <t>CLAUDIO</t>
  </si>
  <si>
    <t>PAGLIACCI</t>
  </si>
  <si>
    <t>LORELLA</t>
  </si>
  <si>
    <t>SCOTTI</t>
  </si>
  <si>
    <t>IVANO</t>
  </si>
  <si>
    <t>SALZA</t>
  </si>
  <si>
    <t>BONINO</t>
  </si>
  <si>
    <t>CAPITONI</t>
  </si>
  <si>
    <t>PELLICCIA</t>
  </si>
  <si>
    <t>ERCOLI</t>
  </si>
  <si>
    <t>ARCANGELO</t>
  </si>
  <si>
    <t>BARCAROLI</t>
  </si>
  <si>
    <t>AMORE</t>
  </si>
  <si>
    <t>G.PAOLO</t>
  </si>
  <si>
    <t>MINUTO</t>
  </si>
  <si>
    <t>DI DIONISIO</t>
  </si>
  <si>
    <t>ROSELLA</t>
  </si>
  <si>
    <t>R.C.F.</t>
  </si>
  <si>
    <t>BORZACCHINI</t>
  </si>
  <si>
    <t>MASSIMILIANO</t>
  </si>
  <si>
    <t>MASSI</t>
  </si>
  <si>
    <t>GIONATHAN</t>
  </si>
  <si>
    <t>VESTRUCCI</t>
  </si>
  <si>
    <t>ENRICO</t>
  </si>
  <si>
    <t>BURACCIONI</t>
  </si>
  <si>
    <t>ALESSIO</t>
  </si>
  <si>
    <t>STERPA</t>
  </si>
  <si>
    <t>ADOLFO</t>
  </si>
  <si>
    <t>POD.MARATONA ROMA</t>
  </si>
  <si>
    <t>LOZZI</t>
  </si>
  <si>
    <t>MECARINI</t>
  </si>
  <si>
    <t>EMORE</t>
  </si>
  <si>
    <t>PALLOTTINI</t>
  </si>
  <si>
    <t>MANCINI</t>
  </si>
  <si>
    <t>SIMONE</t>
  </si>
  <si>
    <t>POL.94 TUSCANIA</t>
  </si>
  <si>
    <t>BARBERINI</t>
  </si>
  <si>
    <t>FRANCESCHINI</t>
  </si>
  <si>
    <t>DI MARCO</t>
  </si>
  <si>
    <t>LUCIANO</t>
  </si>
  <si>
    <t>TASSELLI</t>
  </si>
  <si>
    <t>BUCAIONI</t>
  </si>
  <si>
    <t>LORENZOTTI</t>
  </si>
  <si>
    <t>NELLO</t>
  </si>
  <si>
    <t>GRAZZINI</t>
  </si>
  <si>
    <t>FERRANTI</t>
  </si>
  <si>
    <t>SASSARA</t>
  </si>
  <si>
    <t>DOMINICI</t>
  </si>
  <si>
    <t>PATRIZIO</t>
  </si>
  <si>
    <t>TRUCCHIA</t>
  </si>
  <si>
    <t>MOSCETTI</t>
  </si>
  <si>
    <t>CHIAVONI</t>
  </si>
  <si>
    <t>ORSINI</t>
  </si>
  <si>
    <t>ROMANO</t>
  </si>
  <si>
    <t>LIBERI PODISTI</t>
  </si>
  <si>
    <t>CESARETTI</t>
  </si>
  <si>
    <t>DI LUZIO</t>
  </si>
  <si>
    <t>MEI</t>
  </si>
  <si>
    <t>PIERO</t>
  </si>
  <si>
    <t>BELLITTO</t>
  </si>
  <si>
    <t>ANTONELLA</t>
  </si>
  <si>
    <t>ZAPPONI</t>
  </si>
  <si>
    <t>DOMENICO</t>
  </si>
  <si>
    <t>FIORUCCI</t>
  </si>
  <si>
    <t>FAUSTO</t>
  </si>
  <si>
    <t>TADDEI</t>
  </si>
  <si>
    <t>STEFANINI</t>
  </si>
  <si>
    <t>PIEVANI</t>
  </si>
  <si>
    <t>EDOARDO</t>
  </si>
  <si>
    <t>MARI</t>
  </si>
  <si>
    <t>USAI</t>
  </si>
  <si>
    <t>GIAMPAOLO</t>
  </si>
  <si>
    <t>VIOLA</t>
  </si>
  <si>
    <t>DI BENEDETTO</t>
  </si>
  <si>
    <t>MARIKA</t>
  </si>
  <si>
    <t>LUCCHETTI</t>
  </si>
  <si>
    <t>SILVIA</t>
  </si>
  <si>
    <t>CAVALLI</t>
  </si>
  <si>
    <t>COPPARI</t>
  </si>
  <si>
    <t>MIGLIORINI</t>
  </si>
  <si>
    <t>VILMA</t>
  </si>
  <si>
    <t>CARRISI</t>
  </si>
  <si>
    <t>BONINI</t>
  </si>
  <si>
    <t>DI BARTOLOMEO</t>
  </si>
  <si>
    <t>SORDINI</t>
  </si>
  <si>
    <t>GASPARINI</t>
  </si>
  <si>
    <t>SEVERO NETO</t>
  </si>
  <si>
    <t>JONE</t>
  </si>
  <si>
    <t>ROMAGNOLI</t>
  </si>
  <si>
    <t>BRUNO</t>
  </si>
  <si>
    <t>ALESINI</t>
  </si>
  <si>
    <t>ARNALDO</t>
  </si>
  <si>
    <t>BENEDETTI</t>
  </si>
  <si>
    <t>CECCANGELI</t>
  </si>
  <si>
    <t>H</t>
  </si>
  <si>
    <t>ATLETICA NEPI</t>
  </si>
  <si>
    <t>PASCUCCI</t>
  </si>
  <si>
    <t>GIOVANNI</t>
  </si>
  <si>
    <t>BELLI</t>
  </si>
  <si>
    <t>BLANCO</t>
  </si>
  <si>
    <t>MESCHINI</t>
  </si>
  <si>
    <t>NAZZARENO</t>
  </si>
  <si>
    <t>CRISTOFARI</t>
  </si>
  <si>
    <t>NICOLETTA</t>
  </si>
  <si>
    <t>ROMOLI</t>
  </si>
  <si>
    <t>VITTORIO</t>
  </si>
  <si>
    <t>PAGLIACCIA</t>
  </si>
  <si>
    <t>VIRTUOSO</t>
  </si>
  <si>
    <t>RICCARDO</t>
  </si>
  <si>
    <t>SCORSINO</t>
  </si>
  <si>
    <t>EUGENIO</t>
  </si>
  <si>
    <t>PASQUALIN</t>
  </si>
  <si>
    <t>GIORGIO</t>
  </si>
  <si>
    <t>VITALI</t>
  </si>
  <si>
    <t>CUZZOLI</t>
  </si>
  <si>
    <t>PIERA</t>
  </si>
  <si>
    <t>ADIUTORI</t>
  </si>
  <si>
    <t>CAPATI</t>
  </si>
  <si>
    <t>BURLA</t>
  </si>
  <si>
    <t>LANNAIOLI</t>
  </si>
  <si>
    <t>ALICE</t>
  </si>
  <si>
    <t>TORRETTA</t>
  </si>
  <si>
    <t>BRACHINO</t>
  </si>
  <si>
    <t>SILLIONI</t>
  </si>
  <si>
    <t>M.CRISTINA</t>
  </si>
  <si>
    <t>MACCHIONI</t>
  </si>
  <si>
    <t>POLSI</t>
  </si>
  <si>
    <t>SCONOCCHIA</t>
  </si>
  <si>
    <t>RENZO</t>
  </si>
  <si>
    <t>ATLETICA FALERIA</t>
  </si>
  <si>
    <r>
      <t xml:space="preserve">Trofeo C.U.S.I. </t>
    </r>
    <r>
      <rPr>
        <i/>
        <sz val="18"/>
        <rFont val="Arial"/>
        <family val="2"/>
      </rPr>
      <t>3ª edizione</t>
    </r>
  </si>
  <si>
    <t>Viterbo (VT) Italia - Domenica 14/11/2010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</si>
</sst>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28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226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227</v>
      </c>
      <c r="B2" s="19"/>
      <c r="C2" s="19"/>
      <c r="D2" s="19"/>
      <c r="E2" s="19"/>
      <c r="F2" s="19"/>
      <c r="G2" s="19"/>
      <c r="H2" s="3" t="s">
        <v>0</v>
      </c>
      <c r="I2" s="4">
        <v>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9" t="s">
        <v>53</v>
      </c>
      <c r="C4" s="29" t="s">
        <v>19</v>
      </c>
      <c r="D4" s="30" t="s">
        <v>46</v>
      </c>
      <c r="E4" s="29" t="s">
        <v>54</v>
      </c>
      <c r="F4" s="22">
        <v>0.01326388888888889</v>
      </c>
      <c r="G4" s="15" t="str">
        <f aca="true" t="shared" si="0" ref="G4:G67">TEXT(INT((HOUR(F4)*3600+MINUTE(F4)*60+SECOND(F4))/$I$2/60),"0")&amp;"."&amp;TEXT(MOD((HOUR(F4)*3600+MINUTE(F4)*60+SECOND(F4))/$I$2,60),"00")&amp;"/km"</f>
        <v>3.11/km</v>
      </c>
      <c r="H4" s="23">
        <f aca="true" t="shared" si="1" ref="H4:H31">F4-$F$4</f>
        <v>0</v>
      </c>
      <c r="I4" s="23">
        <f>F4-INDEX($F$4:$F$116,MATCH(D4,$D$4:$D$116,0))</f>
        <v>0</v>
      </c>
    </row>
    <row r="5" spans="1:9" s="11" customFormat="1" ht="15" customHeight="1">
      <c r="A5" s="16">
        <v>2</v>
      </c>
      <c r="B5" s="31" t="s">
        <v>55</v>
      </c>
      <c r="C5" s="31" t="s">
        <v>56</v>
      </c>
      <c r="D5" s="32" t="s">
        <v>46</v>
      </c>
      <c r="E5" s="31" t="s">
        <v>57</v>
      </c>
      <c r="F5" s="24">
        <v>0.013738425925925926</v>
      </c>
      <c r="G5" s="16" t="str">
        <f t="shared" si="0"/>
        <v>3.18/km</v>
      </c>
      <c r="H5" s="25">
        <f t="shared" si="1"/>
        <v>0.0004745370370370372</v>
      </c>
      <c r="I5" s="25">
        <f>F5-INDEX($F$4:$F$116,MATCH(D5,$D$4:$D$116,0))</f>
        <v>0.0004745370370370372</v>
      </c>
    </row>
    <row r="6" spans="1:9" s="11" customFormat="1" ht="15" customHeight="1">
      <c r="A6" s="16">
        <v>3</v>
      </c>
      <c r="B6" s="31" t="s">
        <v>58</v>
      </c>
      <c r="C6" s="31" t="s">
        <v>28</v>
      </c>
      <c r="D6" s="32" t="s">
        <v>46</v>
      </c>
      <c r="E6" s="31" t="s">
        <v>59</v>
      </c>
      <c r="F6" s="24">
        <v>0.013819444444444445</v>
      </c>
      <c r="G6" s="16" t="str">
        <f t="shared" si="0"/>
        <v>3.19/km</v>
      </c>
      <c r="H6" s="25">
        <f t="shared" si="1"/>
        <v>0.0005555555555555557</v>
      </c>
      <c r="I6" s="25">
        <f>F6-INDEX($F$4:$F$116,MATCH(D6,$D$4:$D$116,0))</f>
        <v>0.0005555555555555557</v>
      </c>
    </row>
    <row r="7" spans="1:9" s="11" customFormat="1" ht="15" customHeight="1">
      <c r="A7" s="16">
        <v>4</v>
      </c>
      <c r="B7" s="31" t="s">
        <v>60</v>
      </c>
      <c r="C7" s="31" t="s">
        <v>19</v>
      </c>
      <c r="D7" s="32" t="s">
        <v>46</v>
      </c>
      <c r="E7" s="31" t="s">
        <v>61</v>
      </c>
      <c r="F7" s="24">
        <v>0.013888888888888888</v>
      </c>
      <c r="G7" s="16" t="str">
        <f t="shared" si="0"/>
        <v>3.20/km</v>
      </c>
      <c r="H7" s="25">
        <f t="shared" si="1"/>
        <v>0.0006249999999999988</v>
      </c>
      <c r="I7" s="25">
        <f>F7-INDEX($F$4:$F$116,MATCH(D7,$D$4:$D$116,0))</f>
        <v>0.0006249999999999988</v>
      </c>
    </row>
    <row r="8" spans="1:9" s="11" customFormat="1" ht="15" customHeight="1">
      <c r="A8" s="16">
        <v>5</v>
      </c>
      <c r="B8" s="31" t="s">
        <v>62</v>
      </c>
      <c r="C8" s="31" t="s">
        <v>63</v>
      </c>
      <c r="D8" s="32" t="s">
        <v>48</v>
      </c>
      <c r="E8" s="31" t="s">
        <v>64</v>
      </c>
      <c r="F8" s="24">
        <v>0.013946759259259258</v>
      </c>
      <c r="G8" s="16" t="str">
        <f t="shared" si="0"/>
        <v>3.21/km</v>
      </c>
      <c r="H8" s="25">
        <f t="shared" si="1"/>
        <v>0.0006828703703703684</v>
      </c>
      <c r="I8" s="25">
        <f>F8-INDEX($F$4:$F$116,MATCH(D8,$D$4:$D$116,0))</f>
        <v>0</v>
      </c>
    </row>
    <row r="9" spans="1:9" s="11" customFormat="1" ht="15" customHeight="1">
      <c r="A9" s="16">
        <v>6</v>
      </c>
      <c r="B9" s="31" t="s">
        <v>65</v>
      </c>
      <c r="C9" s="31" t="s">
        <v>28</v>
      </c>
      <c r="D9" s="32" t="s">
        <v>46</v>
      </c>
      <c r="E9" s="31" t="s">
        <v>61</v>
      </c>
      <c r="F9" s="24">
        <v>0.0140625</v>
      </c>
      <c r="G9" s="16" t="str">
        <f t="shared" si="0"/>
        <v>3.23/km</v>
      </c>
      <c r="H9" s="25">
        <f t="shared" si="1"/>
        <v>0.000798611111111111</v>
      </c>
      <c r="I9" s="25">
        <f>F9-INDEX($F$4:$F$116,MATCH(D9,$D$4:$D$116,0))</f>
        <v>0.000798611111111111</v>
      </c>
    </row>
    <row r="10" spans="1:9" s="11" customFormat="1" ht="15" customHeight="1">
      <c r="A10" s="16">
        <v>7</v>
      </c>
      <c r="B10" s="31" t="s">
        <v>66</v>
      </c>
      <c r="C10" s="31" t="s">
        <v>31</v>
      </c>
      <c r="D10" s="32" t="s">
        <v>46</v>
      </c>
      <c r="E10" s="31" t="s">
        <v>67</v>
      </c>
      <c r="F10" s="24">
        <v>0.014224537037037037</v>
      </c>
      <c r="G10" s="16" t="str">
        <f t="shared" si="0"/>
        <v>3.25/km</v>
      </c>
      <c r="H10" s="25">
        <f t="shared" si="1"/>
        <v>0.000960648148148148</v>
      </c>
      <c r="I10" s="25">
        <f>F10-INDEX($F$4:$F$116,MATCH(D10,$D$4:$D$116,0))</f>
        <v>0.000960648148148148</v>
      </c>
    </row>
    <row r="11" spans="1:9" s="11" customFormat="1" ht="15" customHeight="1">
      <c r="A11" s="16">
        <v>8</v>
      </c>
      <c r="B11" s="31" t="s">
        <v>68</v>
      </c>
      <c r="C11" s="31" t="s">
        <v>21</v>
      </c>
      <c r="D11" s="32" t="s">
        <v>46</v>
      </c>
      <c r="E11" s="31" t="s">
        <v>61</v>
      </c>
      <c r="F11" s="24">
        <v>0.014282407407407409</v>
      </c>
      <c r="G11" s="16" t="str">
        <f t="shared" si="0"/>
        <v>3.26/km</v>
      </c>
      <c r="H11" s="25">
        <f t="shared" si="1"/>
        <v>0.0010185185185185193</v>
      </c>
      <c r="I11" s="25">
        <f>F11-INDEX($F$4:$F$116,MATCH(D11,$D$4:$D$116,0))</f>
        <v>0.0010185185185185193</v>
      </c>
    </row>
    <row r="12" spans="1:9" s="11" customFormat="1" ht="15" customHeight="1">
      <c r="A12" s="16">
        <v>9</v>
      </c>
      <c r="B12" s="31" t="s">
        <v>69</v>
      </c>
      <c r="C12" s="31" t="s">
        <v>70</v>
      </c>
      <c r="D12" s="32" t="s">
        <v>46</v>
      </c>
      <c r="E12" s="31" t="s">
        <v>59</v>
      </c>
      <c r="F12" s="24">
        <v>0.014444444444444446</v>
      </c>
      <c r="G12" s="16" t="str">
        <f t="shared" si="0"/>
        <v>3.28/km</v>
      </c>
      <c r="H12" s="25">
        <f t="shared" si="1"/>
        <v>0.0011805555555555562</v>
      </c>
      <c r="I12" s="25">
        <f>F12-INDEX($F$4:$F$116,MATCH(D12,$D$4:$D$116,0))</f>
        <v>0.0011805555555555562</v>
      </c>
    </row>
    <row r="13" spans="1:9" s="11" customFormat="1" ht="15" customHeight="1">
      <c r="A13" s="16">
        <v>10</v>
      </c>
      <c r="B13" s="31" t="s">
        <v>71</v>
      </c>
      <c r="C13" s="31" t="s">
        <v>72</v>
      </c>
      <c r="D13" s="32" t="s">
        <v>47</v>
      </c>
      <c r="E13" s="31" t="s">
        <v>73</v>
      </c>
      <c r="F13" s="24">
        <v>0.014606481481481482</v>
      </c>
      <c r="G13" s="16" t="str">
        <f t="shared" si="0"/>
        <v>3.30/km</v>
      </c>
      <c r="H13" s="25">
        <f t="shared" si="1"/>
        <v>0.0013425925925925931</v>
      </c>
      <c r="I13" s="25">
        <f>F13-INDEX($F$4:$F$116,MATCH(D13,$D$4:$D$116,0))</f>
        <v>0</v>
      </c>
    </row>
    <row r="14" spans="1:9" s="11" customFormat="1" ht="15" customHeight="1">
      <c r="A14" s="16">
        <v>11</v>
      </c>
      <c r="B14" s="31" t="s">
        <v>74</v>
      </c>
      <c r="C14" s="31" t="s">
        <v>25</v>
      </c>
      <c r="D14" s="32" t="s">
        <v>52</v>
      </c>
      <c r="E14" s="31" t="s">
        <v>64</v>
      </c>
      <c r="F14" s="24">
        <v>0.014733796296296295</v>
      </c>
      <c r="G14" s="16" t="str">
        <f t="shared" si="0"/>
        <v>3.32/km</v>
      </c>
      <c r="H14" s="25">
        <f t="shared" si="1"/>
        <v>0.0014699074074074059</v>
      </c>
      <c r="I14" s="25">
        <f>F14-INDEX($F$4:$F$116,MATCH(D14,$D$4:$D$116,0))</f>
        <v>0</v>
      </c>
    </row>
    <row r="15" spans="1:9" s="11" customFormat="1" ht="15" customHeight="1">
      <c r="A15" s="16">
        <v>12</v>
      </c>
      <c r="B15" s="31" t="s">
        <v>75</v>
      </c>
      <c r="C15" s="31" t="s">
        <v>19</v>
      </c>
      <c r="D15" s="32" t="s">
        <v>48</v>
      </c>
      <c r="E15" s="31" t="s">
        <v>64</v>
      </c>
      <c r="F15" s="24">
        <v>0.014745370370370372</v>
      </c>
      <c r="G15" s="16" t="str">
        <f t="shared" si="0"/>
        <v>3.32/km</v>
      </c>
      <c r="H15" s="25">
        <f t="shared" si="1"/>
        <v>0.001481481481481483</v>
      </c>
      <c r="I15" s="25">
        <f>F15-INDEX($F$4:$F$116,MATCH(D15,$D$4:$D$116,0))</f>
        <v>0.0007986111111111145</v>
      </c>
    </row>
    <row r="16" spans="1:9" s="11" customFormat="1" ht="15" customHeight="1">
      <c r="A16" s="16">
        <v>13</v>
      </c>
      <c r="B16" s="31" t="s">
        <v>76</v>
      </c>
      <c r="C16" s="31" t="s">
        <v>28</v>
      </c>
      <c r="D16" s="32" t="s">
        <v>47</v>
      </c>
      <c r="E16" s="31" t="s">
        <v>73</v>
      </c>
      <c r="F16" s="24">
        <v>0.01476851851851852</v>
      </c>
      <c r="G16" s="16" t="str">
        <f t="shared" si="0"/>
        <v>3.33/km</v>
      </c>
      <c r="H16" s="25">
        <f t="shared" si="1"/>
        <v>0.00150462962962963</v>
      </c>
      <c r="I16" s="25">
        <f>F16-INDEX($F$4:$F$116,MATCH(D16,$D$4:$D$116,0))</f>
        <v>0.00016203703703703692</v>
      </c>
    </row>
    <row r="17" spans="1:9" s="11" customFormat="1" ht="15" customHeight="1">
      <c r="A17" s="16">
        <v>14</v>
      </c>
      <c r="B17" s="31" t="s">
        <v>77</v>
      </c>
      <c r="C17" s="31" t="s">
        <v>24</v>
      </c>
      <c r="D17" s="32" t="s">
        <v>46</v>
      </c>
      <c r="E17" s="31" t="s">
        <v>64</v>
      </c>
      <c r="F17" s="24">
        <v>0.014814814814814814</v>
      </c>
      <c r="G17" s="16" t="str">
        <f t="shared" si="0"/>
        <v>3.33/km</v>
      </c>
      <c r="H17" s="25">
        <f t="shared" si="1"/>
        <v>0.0015509259259259243</v>
      </c>
      <c r="I17" s="25">
        <f>F17-INDEX($F$4:$F$116,MATCH(D17,$D$4:$D$116,0))</f>
        <v>0.0015509259259259243</v>
      </c>
    </row>
    <row r="18" spans="1:9" s="11" customFormat="1" ht="15" customHeight="1">
      <c r="A18" s="16">
        <v>15</v>
      </c>
      <c r="B18" s="31" t="s">
        <v>78</v>
      </c>
      <c r="C18" s="31" t="s">
        <v>79</v>
      </c>
      <c r="D18" s="32" t="s">
        <v>48</v>
      </c>
      <c r="E18" s="31" t="s">
        <v>67</v>
      </c>
      <c r="F18" s="24">
        <v>0.014895833333333332</v>
      </c>
      <c r="G18" s="16" t="str">
        <f t="shared" si="0"/>
        <v>3.35/km</v>
      </c>
      <c r="H18" s="25">
        <f t="shared" si="1"/>
        <v>0.0016319444444444428</v>
      </c>
      <c r="I18" s="25">
        <f>F18-INDEX($F$4:$F$116,MATCH(D18,$D$4:$D$116,0))</f>
        <v>0.0009490740740740744</v>
      </c>
    </row>
    <row r="19" spans="1:9" s="11" customFormat="1" ht="15" customHeight="1">
      <c r="A19" s="16">
        <v>16</v>
      </c>
      <c r="B19" s="31" t="s">
        <v>80</v>
      </c>
      <c r="C19" s="31" t="s">
        <v>19</v>
      </c>
      <c r="D19" s="32" t="s">
        <v>46</v>
      </c>
      <c r="E19" s="31" t="s">
        <v>61</v>
      </c>
      <c r="F19" s="24">
        <v>0.014918981481481483</v>
      </c>
      <c r="G19" s="16" t="str">
        <f t="shared" si="0"/>
        <v>3.35/km</v>
      </c>
      <c r="H19" s="25">
        <f t="shared" si="1"/>
        <v>0.0016550925925925934</v>
      </c>
      <c r="I19" s="25">
        <f>F19-INDEX($F$4:$F$116,MATCH(D19,$D$4:$D$116,0))</f>
        <v>0.0016550925925925934</v>
      </c>
    </row>
    <row r="20" spans="1:9" s="11" customFormat="1" ht="15" customHeight="1">
      <c r="A20" s="16">
        <v>17</v>
      </c>
      <c r="B20" s="31" t="s">
        <v>18</v>
      </c>
      <c r="C20" s="31" t="s">
        <v>19</v>
      </c>
      <c r="D20" s="32" t="s">
        <v>50</v>
      </c>
      <c r="E20" s="31" t="s">
        <v>20</v>
      </c>
      <c r="F20" s="24">
        <v>0.014930555555555556</v>
      </c>
      <c r="G20" s="16" t="str">
        <f t="shared" si="0"/>
        <v>3.35/km</v>
      </c>
      <c r="H20" s="25">
        <f t="shared" si="1"/>
        <v>0.001666666666666667</v>
      </c>
      <c r="I20" s="25">
        <f>F20-INDEX($F$4:$F$116,MATCH(D20,$D$4:$D$116,0))</f>
        <v>0</v>
      </c>
    </row>
    <row r="21" spans="1:9" s="11" customFormat="1" ht="15" customHeight="1">
      <c r="A21" s="16">
        <v>18</v>
      </c>
      <c r="B21" s="31" t="s">
        <v>81</v>
      </c>
      <c r="C21" s="31" t="s">
        <v>82</v>
      </c>
      <c r="D21" s="32" t="s">
        <v>83</v>
      </c>
      <c r="E21" s="31" t="s">
        <v>113</v>
      </c>
      <c r="F21" s="24">
        <v>0.015</v>
      </c>
      <c r="G21" s="16" t="str">
        <f t="shared" si="0"/>
        <v>3.36/km</v>
      </c>
      <c r="H21" s="25">
        <f t="shared" si="1"/>
        <v>0.0017361111111111101</v>
      </c>
      <c r="I21" s="25">
        <f>F21-INDEX($F$4:$F$116,MATCH(D21,$D$4:$D$116,0))</f>
        <v>0</v>
      </c>
    </row>
    <row r="22" spans="1:9" s="11" customFormat="1" ht="15" customHeight="1">
      <c r="A22" s="16">
        <v>19</v>
      </c>
      <c r="B22" s="31" t="s">
        <v>84</v>
      </c>
      <c r="C22" s="31" t="s">
        <v>25</v>
      </c>
      <c r="D22" s="32" t="s">
        <v>48</v>
      </c>
      <c r="E22" s="31" t="s">
        <v>59</v>
      </c>
      <c r="F22" s="24">
        <v>0.015150462962962963</v>
      </c>
      <c r="G22" s="16" t="str">
        <f t="shared" si="0"/>
        <v>3.38/km</v>
      </c>
      <c r="H22" s="25">
        <f t="shared" si="1"/>
        <v>0.0018865740740740735</v>
      </c>
      <c r="I22" s="25">
        <f>F22-INDEX($F$4:$F$116,MATCH(D22,$D$4:$D$116,0))</f>
        <v>0.001203703703703705</v>
      </c>
    </row>
    <row r="23" spans="1:9" s="11" customFormat="1" ht="15" customHeight="1">
      <c r="A23" s="16">
        <v>20</v>
      </c>
      <c r="B23" s="31" t="s">
        <v>85</v>
      </c>
      <c r="C23" s="31" t="s">
        <v>86</v>
      </c>
      <c r="D23" s="32" t="s">
        <v>47</v>
      </c>
      <c r="E23" s="31" t="s">
        <v>64</v>
      </c>
      <c r="F23" s="24">
        <v>0.01528935185185185</v>
      </c>
      <c r="G23" s="16" t="str">
        <f t="shared" si="0"/>
        <v>3.40/km</v>
      </c>
      <c r="H23" s="25">
        <f t="shared" si="1"/>
        <v>0.0020254629629629615</v>
      </c>
      <c r="I23" s="25">
        <f>F23-INDEX($F$4:$F$116,MATCH(D23,$D$4:$D$116,0))</f>
        <v>0.0006828703703703684</v>
      </c>
    </row>
    <row r="24" spans="1:9" s="11" customFormat="1" ht="15" customHeight="1">
      <c r="A24" s="16">
        <v>21</v>
      </c>
      <c r="B24" s="31" t="s">
        <v>87</v>
      </c>
      <c r="C24" s="31" t="s">
        <v>44</v>
      </c>
      <c r="D24" s="32" t="s">
        <v>46</v>
      </c>
      <c r="E24" s="31" t="s">
        <v>64</v>
      </c>
      <c r="F24" s="24">
        <v>0.01528935185185185</v>
      </c>
      <c r="G24" s="16" t="str">
        <f t="shared" si="0"/>
        <v>3.40/km</v>
      </c>
      <c r="H24" s="25">
        <f t="shared" si="1"/>
        <v>0.0020254629629629615</v>
      </c>
      <c r="I24" s="25">
        <f>F24-INDEX($F$4:$F$116,MATCH(D24,$D$4:$D$116,0))</f>
        <v>0.0020254629629629615</v>
      </c>
    </row>
    <row r="25" spans="1:9" s="11" customFormat="1" ht="15" customHeight="1">
      <c r="A25" s="16">
        <v>22</v>
      </c>
      <c r="B25" s="31" t="s">
        <v>88</v>
      </c>
      <c r="C25" s="31" t="s">
        <v>89</v>
      </c>
      <c r="D25" s="32" t="s">
        <v>47</v>
      </c>
      <c r="E25" s="31" t="s">
        <v>90</v>
      </c>
      <c r="F25" s="24">
        <v>0.015324074074074073</v>
      </c>
      <c r="G25" s="16" t="str">
        <f t="shared" si="0"/>
        <v>3.41/km</v>
      </c>
      <c r="H25" s="25">
        <f t="shared" si="1"/>
        <v>0.002060185185185184</v>
      </c>
      <c r="I25" s="25">
        <f>F25-INDEX($F$4:$F$116,MATCH(D25,$D$4:$D$116,0))</f>
        <v>0.0007175925925925909</v>
      </c>
    </row>
    <row r="26" spans="1:9" s="11" customFormat="1" ht="15" customHeight="1">
      <c r="A26" s="16">
        <v>23</v>
      </c>
      <c r="B26" s="31" t="s">
        <v>26</v>
      </c>
      <c r="C26" s="31" t="s">
        <v>22</v>
      </c>
      <c r="D26" s="32" t="s">
        <v>47</v>
      </c>
      <c r="E26" s="31" t="s">
        <v>91</v>
      </c>
      <c r="F26" s="24">
        <v>0.015347222222222222</v>
      </c>
      <c r="G26" s="16" t="str">
        <f t="shared" si="0"/>
        <v>3.41/km</v>
      </c>
      <c r="H26" s="25">
        <f t="shared" si="1"/>
        <v>0.002083333333333333</v>
      </c>
      <c r="I26" s="25">
        <f>F26-INDEX($F$4:$F$116,MATCH(D26,$D$4:$D$116,0))</f>
        <v>0.0007407407407407397</v>
      </c>
    </row>
    <row r="27" spans="1:9" s="12" customFormat="1" ht="15" customHeight="1">
      <c r="A27" s="16">
        <v>24</v>
      </c>
      <c r="B27" s="31" t="s">
        <v>92</v>
      </c>
      <c r="C27" s="31" t="s">
        <v>70</v>
      </c>
      <c r="D27" s="32" t="s">
        <v>46</v>
      </c>
      <c r="E27" s="31" t="s">
        <v>64</v>
      </c>
      <c r="F27" s="24">
        <v>0.015439814814814816</v>
      </c>
      <c r="G27" s="16" t="str">
        <f t="shared" si="0"/>
        <v>3.42/km</v>
      </c>
      <c r="H27" s="25">
        <f t="shared" si="1"/>
        <v>0.0021759259259259266</v>
      </c>
      <c r="I27" s="25">
        <f>F27-INDEX($F$4:$F$116,MATCH(D27,$D$4:$D$116,0))</f>
        <v>0.0021759259259259266</v>
      </c>
    </row>
    <row r="28" spans="1:9" s="11" customFormat="1" ht="15" customHeight="1">
      <c r="A28" s="16">
        <v>25</v>
      </c>
      <c r="B28" s="31" t="s">
        <v>93</v>
      </c>
      <c r="C28" s="31" t="s">
        <v>13</v>
      </c>
      <c r="D28" s="32" t="s">
        <v>50</v>
      </c>
      <c r="E28" s="31" t="s">
        <v>94</v>
      </c>
      <c r="F28" s="24">
        <v>0.015474537037037038</v>
      </c>
      <c r="G28" s="16" t="str">
        <f t="shared" si="0"/>
        <v>3.43/km</v>
      </c>
      <c r="H28" s="25">
        <f t="shared" si="1"/>
        <v>0.002210648148148149</v>
      </c>
      <c r="I28" s="25">
        <f>F28-INDEX($F$4:$F$116,MATCH(D28,$D$4:$D$116,0))</f>
        <v>0.0005439814814814821</v>
      </c>
    </row>
    <row r="29" spans="1:9" s="11" customFormat="1" ht="15" customHeight="1">
      <c r="A29" s="16">
        <v>26</v>
      </c>
      <c r="B29" s="31" t="s">
        <v>95</v>
      </c>
      <c r="C29" s="31" t="s">
        <v>16</v>
      </c>
      <c r="D29" s="32" t="s">
        <v>50</v>
      </c>
      <c r="E29" s="31" t="s">
        <v>91</v>
      </c>
      <c r="F29" s="24">
        <v>0.015601851851851851</v>
      </c>
      <c r="G29" s="16" t="str">
        <f t="shared" si="0"/>
        <v>3.45/km</v>
      </c>
      <c r="H29" s="25">
        <f t="shared" si="1"/>
        <v>0.002337962962962962</v>
      </c>
      <c r="I29" s="25">
        <f>F29-INDEX($F$4:$F$116,MATCH(D29,$D$4:$D$116,0))</f>
        <v>0.0006712962962962948</v>
      </c>
    </row>
    <row r="30" spans="1:9" s="11" customFormat="1" ht="15" customHeight="1">
      <c r="A30" s="16">
        <v>27</v>
      </c>
      <c r="B30" s="31" t="s">
        <v>60</v>
      </c>
      <c r="C30" s="31" t="s">
        <v>96</v>
      </c>
      <c r="D30" s="32" t="s">
        <v>50</v>
      </c>
      <c r="E30" s="31" t="s">
        <v>61</v>
      </c>
      <c r="F30" s="24">
        <v>0.015625</v>
      </c>
      <c r="G30" s="16" t="str">
        <f t="shared" si="0"/>
        <v>3.45/km</v>
      </c>
      <c r="H30" s="25">
        <f t="shared" si="1"/>
        <v>0.0023611111111111107</v>
      </c>
      <c r="I30" s="25">
        <f>F30-INDEX($F$4:$F$116,MATCH(D30,$D$4:$D$116,0))</f>
        <v>0.0006944444444444437</v>
      </c>
    </row>
    <row r="31" spans="1:9" s="11" customFormat="1" ht="15" customHeight="1">
      <c r="A31" s="16">
        <v>28</v>
      </c>
      <c r="B31" s="31" t="s">
        <v>97</v>
      </c>
      <c r="C31" s="31" t="s">
        <v>98</v>
      </c>
      <c r="D31" s="32" t="s">
        <v>83</v>
      </c>
      <c r="E31" s="31" t="s">
        <v>61</v>
      </c>
      <c r="F31" s="24">
        <v>0.01564814814814815</v>
      </c>
      <c r="G31" s="16" t="str">
        <f t="shared" si="0"/>
        <v>3.45/km</v>
      </c>
      <c r="H31" s="25">
        <f t="shared" si="1"/>
        <v>0.0023842592592592613</v>
      </c>
      <c r="I31" s="25">
        <f>F31-INDEX($F$4:$F$116,MATCH(D31,$D$4:$D$116,0))</f>
        <v>0.0006481481481481512</v>
      </c>
    </row>
    <row r="32" spans="1:9" s="11" customFormat="1" ht="15" customHeight="1">
      <c r="A32" s="16">
        <v>29</v>
      </c>
      <c r="B32" s="31" t="s">
        <v>99</v>
      </c>
      <c r="C32" s="31" t="s">
        <v>100</v>
      </c>
      <c r="D32" s="32" t="s">
        <v>52</v>
      </c>
      <c r="E32" s="31" t="s">
        <v>90</v>
      </c>
      <c r="F32" s="24">
        <v>0.01568287037037037</v>
      </c>
      <c r="G32" s="16" t="str">
        <f t="shared" si="0"/>
        <v>3.46/km</v>
      </c>
      <c r="H32" s="25">
        <f aca="true" t="shared" si="2" ref="H32:H95">F32-$F$4</f>
        <v>0.002418981481481482</v>
      </c>
      <c r="I32" s="25">
        <f>F32-INDEX($F$4:$F$116,MATCH(D32,$D$4:$D$116,0))</f>
        <v>0.0009490740740740761</v>
      </c>
    </row>
    <row r="33" spans="1:9" s="11" customFormat="1" ht="15" customHeight="1">
      <c r="A33" s="16">
        <v>30</v>
      </c>
      <c r="B33" s="31" t="s">
        <v>101</v>
      </c>
      <c r="C33" s="31" t="s">
        <v>13</v>
      </c>
      <c r="D33" s="32" t="s">
        <v>48</v>
      </c>
      <c r="E33" s="31" t="s">
        <v>64</v>
      </c>
      <c r="F33" s="24">
        <v>0.01570601851851852</v>
      </c>
      <c r="G33" s="16" t="str">
        <f t="shared" si="0"/>
        <v>3.46/km</v>
      </c>
      <c r="H33" s="25">
        <f t="shared" si="2"/>
        <v>0.002442129629629629</v>
      </c>
      <c r="I33" s="25">
        <f>F33-INDEX($F$4:$F$116,MATCH(D33,$D$4:$D$116,0))</f>
        <v>0.0017592592592592608</v>
      </c>
    </row>
    <row r="34" spans="1:9" s="11" customFormat="1" ht="15" customHeight="1">
      <c r="A34" s="16">
        <v>31</v>
      </c>
      <c r="B34" s="31" t="s">
        <v>102</v>
      </c>
      <c r="C34" s="31" t="s">
        <v>14</v>
      </c>
      <c r="D34" s="32" t="s">
        <v>48</v>
      </c>
      <c r="E34" s="31" t="s">
        <v>59</v>
      </c>
      <c r="F34" s="24">
        <v>0.015740740740740743</v>
      </c>
      <c r="G34" s="16" t="str">
        <f t="shared" si="0"/>
        <v>3.47/km</v>
      </c>
      <c r="H34" s="25">
        <f t="shared" si="2"/>
        <v>0.0024768518518518533</v>
      </c>
      <c r="I34" s="25">
        <f>F34-INDEX($F$4:$F$116,MATCH(D34,$D$4:$D$116,0))</f>
        <v>0.001793981481481485</v>
      </c>
    </row>
    <row r="35" spans="1:9" s="11" customFormat="1" ht="15" customHeight="1">
      <c r="A35" s="16">
        <v>32</v>
      </c>
      <c r="B35" s="31" t="s">
        <v>103</v>
      </c>
      <c r="C35" s="31" t="s">
        <v>14</v>
      </c>
      <c r="D35" s="32" t="s">
        <v>50</v>
      </c>
      <c r="E35" s="31" t="s">
        <v>64</v>
      </c>
      <c r="F35" s="24">
        <v>0.015763888888888886</v>
      </c>
      <c r="G35" s="16" t="str">
        <f t="shared" si="0"/>
        <v>3.47/km</v>
      </c>
      <c r="H35" s="25">
        <f t="shared" si="2"/>
        <v>0.002499999999999997</v>
      </c>
      <c r="I35" s="25">
        <f>F35-INDEX($F$4:$F$116,MATCH(D35,$D$4:$D$116,0))</f>
        <v>0.00083333333333333</v>
      </c>
    </row>
    <row r="36" spans="1:9" s="11" customFormat="1" ht="15" customHeight="1">
      <c r="A36" s="16">
        <v>33</v>
      </c>
      <c r="B36" s="31" t="s">
        <v>104</v>
      </c>
      <c r="C36" s="31" t="s">
        <v>41</v>
      </c>
      <c r="D36" s="32" t="s">
        <v>50</v>
      </c>
      <c r="E36" s="31" t="s">
        <v>59</v>
      </c>
      <c r="F36" s="24">
        <v>0.015810185185185184</v>
      </c>
      <c r="G36" s="16" t="str">
        <f t="shared" si="0"/>
        <v>3.48/km</v>
      </c>
      <c r="H36" s="25">
        <f t="shared" si="2"/>
        <v>0.0025462962962962948</v>
      </c>
      <c r="I36" s="25">
        <f>F36-INDEX($F$4:$F$116,MATCH(D36,$D$4:$D$116,0))</f>
        <v>0.0008796296296296278</v>
      </c>
    </row>
    <row r="37" spans="1:9" s="11" customFormat="1" ht="15" customHeight="1">
      <c r="A37" s="16">
        <v>34</v>
      </c>
      <c r="B37" s="31" t="s">
        <v>105</v>
      </c>
      <c r="C37" s="31" t="s">
        <v>106</v>
      </c>
      <c r="D37" s="32" t="s">
        <v>48</v>
      </c>
      <c r="E37" s="31" t="s">
        <v>64</v>
      </c>
      <c r="F37" s="24">
        <v>0.01582175925925926</v>
      </c>
      <c r="G37" s="16" t="str">
        <f t="shared" si="0"/>
        <v>3.48/km</v>
      </c>
      <c r="H37" s="25">
        <f t="shared" si="2"/>
        <v>0.002557870370370372</v>
      </c>
      <c r="I37" s="25">
        <f>F37-INDEX($F$4:$F$116,MATCH(D37,$D$4:$D$116,0))</f>
        <v>0.0018750000000000034</v>
      </c>
    </row>
    <row r="38" spans="1:9" s="11" customFormat="1" ht="15" customHeight="1">
      <c r="A38" s="16">
        <v>35</v>
      </c>
      <c r="B38" s="31" t="s">
        <v>107</v>
      </c>
      <c r="C38" s="31" t="s">
        <v>33</v>
      </c>
      <c r="D38" s="32" t="s">
        <v>50</v>
      </c>
      <c r="E38" s="31" t="s">
        <v>59</v>
      </c>
      <c r="F38" s="24">
        <v>0.015844907407407408</v>
      </c>
      <c r="G38" s="16" t="str">
        <f t="shared" si="0"/>
        <v>3.48/km</v>
      </c>
      <c r="H38" s="25">
        <f t="shared" si="2"/>
        <v>0.002581018518518519</v>
      </c>
      <c r="I38" s="25">
        <f>F38-INDEX($F$4:$F$116,MATCH(D38,$D$4:$D$116,0))</f>
        <v>0.000914351851851852</v>
      </c>
    </row>
    <row r="39" spans="1:9" s="11" customFormat="1" ht="15" customHeight="1">
      <c r="A39" s="16">
        <v>36</v>
      </c>
      <c r="B39" s="31" t="s">
        <v>108</v>
      </c>
      <c r="C39" s="31" t="s">
        <v>109</v>
      </c>
      <c r="D39" s="32" t="s">
        <v>48</v>
      </c>
      <c r="E39" s="31" t="s">
        <v>64</v>
      </c>
      <c r="F39" s="24">
        <v>0.015891203703703703</v>
      </c>
      <c r="G39" s="16" t="str">
        <f t="shared" si="0"/>
        <v>3.49/km</v>
      </c>
      <c r="H39" s="25">
        <f t="shared" si="2"/>
        <v>0.0026273148148148132</v>
      </c>
      <c r="I39" s="25">
        <f>F39-INDEX($F$4:$F$116,MATCH(D39,$D$4:$D$116,0))</f>
        <v>0.0019444444444444448</v>
      </c>
    </row>
    <row r="40" spans="1:9" s="11" customFormat="1" ht="15" customHeight="1">
      <c r="A40" s="16">
        <v>37</v>
      </c>
      <c r="B40" s="31" t="s">
        <v>110</v>
      </c>
      <c r="C40" s="31" t="s">
        <v>36</v>
      </c>
      <c r="D40" s="32" t="s">
        <v>48</v>
      </c>
      <c r="E40" s="31" t="s">
        <v>91</v>
      </c>
      <c r="F40" s="24">
        <v>0.016030092592592592</v>
      </c>
      <c r="G40" s="16" t="str">
        <f t="shared" si="0"/>
        <v>3.51/km</v>
      </c>
      <c r="H40" s="25">
        <f t="shared" si="2"/>
        <v>0.002766203703703703</v>
      </c>
      <c r="I40" s="25">
        <f>F40-INDEX($F$4:$F$116,MATCH(D40,$D$4:$D$116,0))</f>
        <v>0.0020833333333333346</v>
      </c>
    </row>
    <row r="41" spans="1:9" s="11" customFormat="1" ht="15" customHeight="1">
      <c r="A41" s="16">
        <v>38</v>
      </c>
      <c r="B41" s="31" t="s">
        <v>111</v>
      </c>
      <c r="C41" s="31" t="s">
        <v>112</v>
      </c>
      <c r="D41" s="32" t="s">
        <v>83</v>
      </c>
      <c r="E41" s="31" t="s">
        <v>113</v>
      </c>
      <c r="F41" s="24">
        <v>0.016041666666666666</v>
      </c>
      <c r="G41" s="16" t="str">
        <f t="shared" si="0"/>
        <v>3.51/km</v>
      </c>
      <c r="H41" s="25">
        <f t="shared" si="2"/>
        <v>0.0027777777777777766</v>
      </c>
      <c r="I41" s="25">
        <f>F41-INDEX($F$4:$F$116,MATCH(D41,$D$4:$D$116,0))</f>
        <v>0.0010416666666666664</v>
      </c>
    </row>
    <row r="42" spans="1:9" s="11" customFormat="1" ht="15" customHeight="1">
      <c r="A42" s="16">
        <v>39</v>
      </c>
      <c r="B42" s="31" t="s">
        <v>114</v>
      </c>
      <c r="C42" s="31" t="s">
        <v>115</v>
      </c>
      <c r="D42" s="32" t="s">
        <v>48</v>
      </c>
      <c r="E42" s="31" t="s">
        <v>91</v>
      </c>
      <c r="F42" s="24">
        <v>0.01605324074074074</v>
      </c>
      <c r="G42" s="16" t="str">
        <f t="shared" si="0"/>
        <v>3.51/km</v>
      </c>
      <c r="H42" s="25">
        <f t="shared" si="2"/>
        <v>0.00278935185185185</v>
      </c>
      <c r="I42" s="25">
        <f>F42-INDEX($F$4:$F$116,MATCH(D42,$D$4:$D$116,0))</f>
        <v>0.0021064814814814817</v>
      </c>
    </row>
    <row r="43" spans="1:9" s="11" customFormat="1" ht="15" customHeight="1">
      <c r="A43" s="16">
        <v>40</v>
      </c>
      <c r="B43" s="31" t="s">
        <v>116</v>
      </c>
      <c r="C43" s="31" t="s">
        <v>117</v>
      </c>
      <c r="D43" s="32" t="s">
        <v>46</v>
      </c>
      <c r="E43" s="31" t="s">
        <v>61</v>
      </c>
      <c r="F43" s="24">
        <v>0.016087962962962964</v>
      </c>
      <c r="G43" s="16" t="str">
        <f t="shared" si="0"/>
        <v>3.52/km</v>
      </c>
      <c r="H43" s="25">
        <f t="shared" si="2"/>
        <v>0.0028240740740740743</v>
      </c>
      <c r="I43" s="25">
        <f>F43-INDEX($F$4:$F$116,MATCH(D43,$D$4:$D$116,0))</f>
        <v>0.0028240740740740743</v>
      </c>
    </row>
    <row r="44" spans="1:9" s="11" customFormat="1" ht="15" customHeight="1">
      <c r="A44" s="16">
        <v>41</v>
      </c>
      <c r="B44" s="31" t="s">
        <v>118</v>
      </c>
      <c r="C44" s="31" t="s">
        <v>29</v>
      </c>
      <c r="D44" s="32" t="s">
        <v>47</v>
      </c>
      <c r="E44" s="31" t="s">
        <v>64</v>
      </c>
      <c r="F44" s="24">
        <v>0.016122685185185184</v>
      </c>
      <c r="G44" s="16" t="str">
        <f t="shared" si="0"/>
        <v>3.52/km</v>
      </c>
      <c r="H44" s="25">
        <f t="shared" si="2"/>
        <v>0.002858796296296295</v>
      </c>
      <c r="I44" s="25">
        <f>F44-INDEX($F$4:$F$116,MATCH(D44,$D$4:$D$116,0))</f>
        <v>0.001516203703703702</v>
      </c>
    </row>
    <row r="45" spans="1:9" s="11" customFormat="1" ht="15" customHeight="1">
      <c r="A45" s="16">
        <v>42</v>
      </c>
      <c r="B45" s="31" t="s">
        <v>43</v>
      </c>
      <c r="C45" s="31" t="s">
        <v>119</v>
      </c>
      <c r="D45" s="32" t="s">
        <v>52</v>
      </c>
      <c r="E45" s="31" t="s">
        <v>67</v>
      </c>
      <c r="F45" s="24">
        <v>0.016168981481481482</v>
      </c>
      <c r="G45" s="16" t="str">
        <f t="shared" si="0"/>
        <v>3.53/km</v>
      </c>
      <c r="H45" s="25">
        <f t="shared" si="2"/>
        <v>0.002905092592592593</v>
      </c>
      <c r="I45" s="25">
        <f>F45-INDEX($F$4:$F$116,MATCH(D45,$D$4:$D$116,0))</f>
        <v>0.001435185185185187</v>
      </c>
    </row>
    <row r="46" spans="1:9" s="11" customFormat="1" ht="15" customHeight="1">
      <c r="A46" s="16">
        <v>43</v>
      </c>
      <c r="B46" s="31" t="s">
        <v>120</v>
      </c>
      <c r="C46" s="31" t="s">
        <v>121</v>
      </c>
      <c r="D46" s="32" t="s">
        <v>46</v>
      </c>
      <c r="E46" s="31" t="s">
        <v>11</v>
      </c>
      <c r="F46" s="24">
        <v>0.01636574074074074</v>
      </c>
      <c r="G46" s="16" t="str">
        <f t="shared" si="0"/>
        <v>3.56/km</v>
      </c>
      <c r="H46" s="25">
        <f t="shared" si="2"/>
        <v>0.0031018518518518504</v>
      </c>
      <c r="I46" s="25">
        <f>F46-INDEX($F$4:$F$116,MATCH(D46,$D$4:$D$116,0))</f>
        <v>0.0031018518518518504</v>
      </c>
    </row>
    <row r="47" spans="1:9" s="11" customFormat="1" ht="15" customHeight="1">
      <c r="A47" s="16">
        <v>44</v>
      </c>
      <c r="B47" s="31" t="s">
        <v>122</v>
      </c>
      <c r="C47" s="31" t="s">
        <v>123</v>
      </c>
      <c r="D47" s="32" t="s">
        <v>52</v>
      </c>
      <c r="E47" s="31" t="s">
        <v>124</v>
      </c>
      <c r="F47" s="24">
        <v>0.01638888888888889</v>
      </c>
      <c r="G47" s="16" t="str">
        <f t="shared" si="0"/>
        <v>3.56/km</v>
      </c>
      <c r="H47" s="25">
        <f t="shared" si="2"/>
        <v>0.003125000000000001</v>
      </c>
      <c r="I47" s="25">
        <f>F47-INDEX($F$4:$F$116,MATCH(D47,$D$4:$D$116,0))</f>
        <v>0.0016550925925925952</v>
      </c>
    </row>
    <row r="48" spans="1:9" s="11" customFormat="1" ht="15" customHeight="1">
      <c r="A48" s="16">
        <v>45</v>
      </c>
      <c r="B48" s="31" t="s">
        <v>125</v>
      </c>
      <c r="C48" s="31" t="s">
        <v>35</v>
      </c>
      <c r="D48" s="32" t="s">
        <v>50</v>
      </c>
      <c r="E48" s="31" t="s">
        <v>73</v>
      </c>
      <c r="F48" s="24">
        <v>0.016412037037037037</v>
      </c>
      <c r="G48" s="16" t="str">
        <f t="shared" si="0"/>
        <v>3.56/km</v>
      </c>
      <c r="H48" s="25">
        <f t="shared" si="2"/>
        <v>0.003148148148148148</v>
      </c>
      <c r="I48" s="25">
        <f>F48-INDEX($F$4:$F$116,MATCH(D48,$D$4:$D$116,0))</f>
        <v>0.0014814814814814812</v>
      </c>
    </row>
    <row r="49" spans="1:9" s="11" customFormat="1" ht="15" customHeight="1">
      <c r="A49" s="16">
        <v>46</v>
      </c>
      <c r="B49" s="31" t="s">
        <v>126</v>
      </c>
      <c r="C49" s="31" t="s">
        <v>29</v>
      </c>
      <c r="D49" s="32" t="s">
        <v>46</v>
      </c>
      <c r="E49" s="31" t="s">
        <v>64</v>
      </c>
      <c r="F49" s="24">
        <v>0.016435185185185188</v>
      </c>
      <c r="G49" s="16" t="str">
        <f t="shared" si="0"/>
        <v>3.57/km</v>
      </c>
      <c r="H49" s="25">
        <f t="shared" si="2"/>
        <v>0.003171296296296299</v>
      </c>
      <c r="I49" s="25">
        <f>F49-INDEX($F$4:$F$116,MATCH(D49,$D$4:$D$116,0))</f>
        <v>0.003171296296296299</v>
      </c>
    </row>
    <row r="50" spans="1:9" s="11" customFormat="1" ht="15" customHeight="1">
      <c r="A50" s="16">
        <v>47</v>
      </c>
      <c r="B50" s="31" t="s">
        <v>87</v>
      </c>
      <c r="C50" s="31" t="s">
        <v>127</v>
      </c>
      <c r="D50" s="32" t="s">
        <v>52</v>
      </c>
      <c r="E50" s="31" t="s">
        <v>64</v>
      </c>
      <c r="F50" s="24">
        <v>0.016458333333333332</v>
      </c>
      <c r="G50" s="16" t="str">
        <f t="shared" si="0"/>
        <v>3.57/km</v>
      </c>
      <c r="H50" s="25">
        <f t="shared" si="2"/>
        <v>0.0031944444444444425</v>
      </c>
      <c r="I50" s="25">
        <f>F50-INDEX($F$4:$F$116,MATCH(D50,$D$4:$D$116,0))</f>
        <v>0.0017245370370370366</v>
      </c>
    </row>
    <row r="51" spans="1:9" s="11" customFormat="1" ht="15" customHeight="1">
      <c r="A51" s="16">
        <v>48</v>
      </c>
      <c r="B51" s="31" t="s">
        <v>128</v>
      </c>
      <c r="C51" s="31" t="s">
        <v>38</v>
      </c>
      <c r="D51" s="32" t="s">
        <v>50</v>
      </c>
      <c r="E51" s="31" t="s">
        <v>64</v>
      </c>
      <c r="F51" s="24">
        <v>0.016481481481481482</v>
      </c>
      <c r="G51" s="16" t="str">
        <f t="shared" si="0"/>
        <v>3.57/km</v>
      </c>
      <c r="H51" s="25">
        <f t="shared" si="2"/>
        <v>0.003217592592592593</v>
      </c>
      <c r="I51" s="25">
        <f>F51-INDEX($F$4:$F$116,MATCH(D51,$D$4:$D$116,0))</f>
        <v>0.001550925925925926</v>
      </c>
    </row>
    <row r="52" spans="1:9" s="11" customFormat="1" ht="15" customHeight="1">
      <c r="A52" s="16">
        <v>49</v>
      </c>
      <c r="B52" s="31" t="s">
        <v>129</v>
      </c>
      <c r="C52" s="31" t="s">
        <v>130</v>
      </c>
      <c r="D52" s="32" t="s">
        <v>46</v>
      </c>
      <c r="E52" s="31" t="s">
        <v>131</v>
      </c>
      <c r="F52" s="24">
        <v>0.016527777777777777</v>
      </c>
      <c r="G52" s="16" t="str">
        <f t="shared" si="0"/>
        <v>3.58/km</v>
      </c>
      <c r="H52" s="25">
        <f t="shared" si="2"/>
        <v>0.0032638888888888874</v>
      </c>
      <c r="I52" s="25">
        <f>F52-INDEX($F$4:$F$116,MATCH(D52,$D$4:$D$116,0))</f>
        <v>0.0032638888888888874</v>
      </c>
    </row>
    <row r="53" spans="1:9" s="13" customFormat="1" ht="15" customHeight="1">
      <c r="A53" s="16">
        <v>50</v>
      </c>
      <c r="B53" s="31" t="s">
        <v>132</v>
      </c>
      <c r="C53" s="31" t="s">
        <v>34</v>
      </c>
      <c r="D53" s="32" t="s">
        <v>52</v>
      </c>
      <c r="E53" s="31" t="s">
        <v>94</v>
      </c>
      <c r="F53" s="24">
        <v>0.016585648148148148</v>
      </c>
      <c r="G53" s="16" t="str">
        <f t="shared" si="0"/>
        <v>3.59/km</v>
      </c>
      <c r="H53" s="25">
        <f t="shared" si="2"/>
        <v>0.0033217592592592587</v>
      </c>
      <c r="I53" s="25">
        <f>F53-INDEX($F$4:$F$116,MATCH(D53,$D$4:$D$116,0))</f>
        <v>0.0018518518518518528</v>
      </c>
    </row>
    <row r="54" spans="1:9" s="11" customFormat="1" ht="15" customHeight="1">
      <c r="A54" s="16">
        <v>51</v>
      </c>
      <c r="B54" s="31" t="s">
        <v>133</v>
      </c>
      <c r="C54" s="31" t="s">
        <v>121</v>
      </c>
      <c r="D54" s="32" t="s">
        <v>49</v>
      </c>
      <c r="E54" s="31" t="s">
        <v>64</v>
      </c>
      <c r="F54" s="24">
        <v>0.0166087962962963</v>
      </c>
      <c r="G54" s="16" t="str">
        <f t="shared" si="0"/>
        <v>3.59/km</v>
      </c>
      <c r="H54" s="25">
        <f t="shared" si="2"/>
        <v>0.0033449074074074093</v>
      </c>
      <c r="I54" s="25">
        <f>F54-INDEX($F$4:$F$116,MATCH(D54,$D$4:$D$116,0))</f>
        <v>0</v>
      </c>
    </row>
    <row r="55" spans="1:9" s="11" customFormat="1" ht="15" customHeight="1">
      <c r="A55" s="16">
        <v>52</v>
      </c>
      <c r="B55" s="31" t="s">
        <v>134</v>
      </c>
      <c r="C55" s="31" t="s">
        <v>135</v>
      </c>
      <c r="D55" s="32" t="s">
        <v>50</v>
      </c>
      <c r="E55" s="31" t="s">
        <v>90</v>
      </c>
      <c r="F55" s="24">
        <v>0.016620370370370372</v>
      </c>
      <c r="G55" s="16" t="str">
        <f t="shared" si="0"/>
        <v>3.59/km</v>
      </c>
      <c r="H55" s="25">
        <f t="shared" si="2"/>
        <v>0.003356481481481483</v>
      </c>
      <c r="I55" s="25">
        <f>F55-INDEX($F$4:$F$116,MATCH(D55,$D$4:$D$116,0))</f>
        <v>0.0016898148148148159</v>
      </c>
    </row>
    <row r="56" spans="1:9" s="11" customFormat="1" ht="15" customHeight="1">
      <c r="A56" s="16">
        <v>53</v>
      </c>
      <c r="B56" s="31" t="s">
        <v>136</v>
      </c>
      <c r="C56" s="31" t="s">
        <v>34</v>
      </c>
      <c r="D56" s="32" t="s">
        <v>47</v>
      </c>
      <c r="E56" s="31" t="s">
        <v>64</v>
      </c>
      <c r="F56" s="24">
        <v>0.016631944444444446</v>
      </c>
      <c r="G56" s="16" t="str">
        <f t="shared" si="0"/>
        <v>3.60/km</v>
      </c>
      <c r="H56" s="25">
        <f t="shared" si="2"/>
        <v>0.0033680555555555564</v>
      </c>
      <c r="I56" s="25">
        <f>F56-INDEX($F$4:$F$116,MATCH(D56,$D$4:$D$116,0))</f>
        <v>0.0020254629629629633</v>
      </c>
    </row>
    <row r="57" spans="1:9" s="11" customFormat="1" ht="15" customHeight="1">
      <c r="A57" s="16">
        <v>54</v>
      </c>
      <c r="B57" s="31" t="s">
        <v>137</v>
      </c>
      <c r="C57" s="31" t="s">
        <v>32</v>
      </c>
      <c r="D57" s="32" t="s">
        <v>50</v>
      </c>
      <c r="E57" s="31" t="s">
        <v>59</v>
      </c>
      <c r="F57" s="24">
        <v>0.016655092592592593</v>
      </c>
      <c r="G57" s="16" t="str">
        <f t="shared" si="0"/>
        <v>3.60/km</v>
      </c>
      <c r="H57" s="25">
        <f t="shared" si="2"/>
        <v>0.0033912037037037036</v>
      </c>
      <c r="I57" s="25">
        <f>F57-INDEX($F$4:$F$116,MATCH(D57,$D$4:$D$116,0))</f>
        <v>0.0017245370370370366</v>
      </c>
    </row>
    <row r="58" spans="1:9" s="11" customFormat="1" ht="15" customHeight="1">
      <c r="A58" s="16">
        <v>55</v>
      </c>
      <c r="B58" s="31" t="s">
        <v>138</v>
      </c>
      <c r="C58" s="31" t="s">
        <v>139</v>
      </c>
      <c r="D58" s="32" t="s">
        <v>52</v>
      </c>
      <c r="E58" s="31" t="s">
        <v>90</v>
      </c>
      <c r="F58" s="24">
        <v>0.016805555555555556</v>
      </c>
      <c r="G58" s="16" t="str">
        <f t="shared" si="0"/>
        <v>4.02/km</v>
      </c>
      <c r="H58" s="25">
        <f t="shared" si="2"/>
        <v>0.003541666666666667</v>
      </c>
      <c r="I58" s="25">
        <f>F58-INDEX($F$4:$F$116,MATCH(D58,$D$4:$D$116,0))</f>
        <v>0.002071759259259261</v>
      </c>
    </row>
    <row r="59" spans="1:9" s="11" customFormat="1" ht="15" customHeight="1">
      <c r="A59" s="16">
        <v>56</v>
      </c>
      <c r="B59" s="31" t="s">
        <v>140</v>
      </c>
      <c r="C59" s="31" t="s">
        <v>19</v>
      </c>
      <c r="D59" s="32" t="s">
        <v>47</v>
      </c>
      <c r="E59" s="31" t="s">
        <v>64</v>
      </c>
      <c r="F59" s="24">
        <v>0.01699074074074074</v>
      </c>
      <c r="G59" s="16" t="str">
        <f t="shared" si="0"/>
        <v>4.05/km</v>
      </c>
      <c r="H59" s="25">
        <f t="shared" si="2"/>
        <v>0.003726851851851851</v>
      </c>
      <c r="I59" s="25">
        <f>F59-INDEX($F$4:$F$116,MATCH(D59,$D$4:$D$116,0))</f>
        <v>0.002384259259259258</v>
      </c>
    </row>
    <row r="60" spans="1:9" s="11" customFormat="1" ht="15" customHeight="1">
      <c r="A60" s="16">
        <v>57</v>
      </c>
      <c r="B60" s="31" t="s">
        <v>141</v>
      </c>
      <c r="C60" s="31" t="s">
        <v>13</v>
      </c>
      <c r="D60" s="32" t="s">
        <v>50</v>
      </c>
      <c r="E60" s="31" t="s">
        <v>64</v>
      </c>
      <c r="F60" s="24">
        <v>0.017037037037037038</v>
      </c>
      <c r="G60" s="16" t="str">
        <f t="shared" si="0"/>
        <v>4.05/km</v>
      </c>
      <c r="H60" s="25">
        <f t="shared" si="2"/>
        <v>0.0037731481481481487</v>
      </c>
      <c r="I60" s="25">
        <f>F60-INDEX($F$4:$F$116,MATCH(D60,$D$4:$D$116,0))</f>
        <v>0.0021064814814814817</v>
      </c>
    </row>
    <row r="61" spans="1:9" s="11" customFormat="1" ht="15" customHeight="1">
      <c r="A61" s="16">
        <v>58</v>
      </c>
      <c r="B61" s="31" t="s">
        <v>142</v>
      </c>
      <c r="C61" s="31" t="s">
        <v>15</v>
      </c>
      <c r="D61" s="32" t="s">
        <v>51</v>
      </c>
      <c r="E61" s="31" t="s">
        <v>64</v>
      </c>
      <c r="F61" s="24">
        <v>0.017083333333333336</v>
      </c>
      <c r="G61" s="16" t="str">
        <f t="shared" si="0"/>
        <v>4.06/km</v>
      </c>
      <c r="H61" s="25">
        <f t="shared" si="2"/>
        <v>0.0038194444444444465</v>
      </c>
      <c r="I61" s="25">
        <f>F61-INDEX($F$4:$F$116,MATCH(D61,$D$4:$D$116,0))</f>
        <v>0</v>
      </c>
    </row>
    <row r="62" spans="1:9" s="11" customFormat="1" ht="15" customHeight="1">
      <c r="A62" s="16">
        <v>59</v>
      </c>
      <c r="B62" s="31" t="s">
        <v>143</v>
      </c>
      <c r="C62" s="31" t="s">
        <v>144</v>
      </c>
      <c r="D62" s="32" t="s">
        <v>50</v>
      </c>
      <c r="E62" s="31" t="s">
        <v>59</v>
      </c>
      <c r="F62" s="24">
        <v>0.017152777777777777</v>
      </c>
      <c r="G62" s="16" t="str">
        <f t="shared" si="0"/>
        <v>4.07/km</v>
      </c>
      <c r="H62" s="25">
        <f t="shared" si="2"/>
        <v>0.003888888888888888</v>
      </c>
      <c r="I62" s="25">
        <f>F62-INDEX($F$4:$F$116,MATCH(D62,$D$4:$D$116,0))</f>
        <v>0.002222222222222221</v>
      </c>
    </row>
    <row r="63" spans="1:9" s="11" customFormat="1" ht="15" customHeight="1">
      <c r="A63" s="16">
        <v>60</v>
      </c>
      <c r="B63" s="31" t="s">
        <v>145</v>
      </c>
      <c r="C63" s="31" t="s">
        <v>22</v>
      </c>
      <c r="D63" s="32" t="s">
        <v>49</v>
      </c>
      <c r="E63" s="31" t="s">
        <v>90</v>
      </c>
      <c r="F63" s="24">
        <v>0.01719907407407407</v>
      </c>
      <c r="G63" s="16" t="str">
        <f t="shared" si="0"/>
        <v>4.08/km</v>
      </c>
      <c r="H63" s="25">
        <f t="shared" si="2"/>
        <v>0.003935185185185182</v>
      </c>
      <c r="I63" s="25">
        <f>F63-INDEX($F$4:$F$116,MATCH(D63,$D$4:$D$116,0))</f>
        <v>0.0005902777777777729</v>
      </c>
    </row>
    <row r="64" spans="1:9" s="11" customFormat="1" ht="15" customHeight="1">
      <c r="A64" s="16">
        <v>61</v>
      </c>
      <c r="B64" s="31" t="s">
        <v>146</v>
      </c>
      <c r="C64" s="31" t="s">
        <v>119</v>
      </c>
      <c r="D64" s="32" t="s">
        <v>50</v>
      </c>
      <c r="E64" s="31" t="s">
        <v>73</v>
      </c>
      <c r="F64" s="24">
        <v>0.017233796296296296</v>
      </c>
      <c r="G64" s="16" t="str">
        <f t="shared" si="0"/>
        <v>4.08/km</v>
      </c>
      <c r="H64" s="25">
        <f t="shared" si="2"/>
        <v>0.003969907407407406</v>
      </c>
      <c r="I64" s="25">
        <f>F64-INDEX($F$4:$F$116,MATCH(D64,$D$4:$D$116,0))</f>
        <v>0.0023032407407407394</v>
      </c>
    </row>
    <row r="65" spans="1:9" s="11" customFormat="1" ht="15" customHeight="1">
      <c r="A65" s="16">
        <v>62</v>
      </c>
      <c r="B65" s="31" t="s">
        <v>147</v>
      </c>
      <c r="C65" s="31" t="s">
        <v>30</v>
      </c>
      <c r="D65" s="32" t="s">
        <v>52</v>
      </c>
      <c r="E65" s="31" t="s">
        <v>67</v>
      </c>
      <c r="F65" s="24">
        <v>0.017291666666666667</v>
      </c>
      <c r="G65" s="16" t="str">
        <f t="shared" si="0"/>
        <v>4.09/km</v>
      </c>
      <c r="H65" s="25">
        <f t="shared" si="2"/>
        <v>0.004027777777777778</v>
      </c>
      <c r="I65" s="25">
        <f>F65-INDEX($F$4:$F$116,MATCH(D65,$D$4:$D$116,0))</f>
        <v>0.002557870370370372</v>
      </c>
    </row>
    <row r="66" spans="1:9" s="11" customFormat="1" ht="15" customHeight="1">
      <c r="A66" s="16">
        <v>63</v>
      </c>
      <c r="B66" s="31" t="s">
        <v>148</v>
      </c>
      <c r="C66" s="31" t="s">
        <v>149</v>
      </c>
      <c r="D66" s="32" t="s">
        <v>50</v>
      </c>
      <c r="E66" s="31" t="s">
        <v>150</v>
      </c>
      <c r="F66" s="24">
        <v>0.01730324074074074</v>
      </c>
      <c r="G66" s="16" t="str">
        <f t="shared" si="0"/>
        <v>4.09/km</v>
      </c>
      <c r="H66" s="25">
        <f t="shared" si="2"/>
        <v>0.004039351851851851</v>
      </c>
      <c r="I66" s="25">
        <f>F66-INDEX($F$4:$F$116,MATCH(D66,$D$4:$D$116,0))</f>
        <v>0.0023726851851851843</v>
      </c>
    </row>
    <row r="67" spans="1:9" s="11" customFormat="1" ht="15" customHeight="1">
      <c r="A67" s="16">
        <v>64</v>
      </c>
      <c r="B67" s="31" t="s">
        <v>151</v>
      </c>
      <c r="C67" s="31" t="s">
        <v>33</v>
      </c>
      <c r="D67" s="32" t="s">
        <v>47</v>
      </c>
      <c r="E67" s="31" t="s">
        <v>94</v>
      </c>
      <c r="F67" s="24">
        <v>0.017326388888888888</v>
      </c>
      <c r="G67" s="16" t="str">
        <f t="shared" si="0"/>
        <v>4.10/km</v>
      </c>
      <c r="H67" s="25">
        <f t="shared" si="2"/>
        <v>0.004062499999999998</v>
      </c>
      <c r="I67" s="25">
        <f>F67-INDEX($F$4:$F$116,MATCH(D67,$D$4:$D$116,0))</f>
        <v>0.0027199074074074053</v>
      </c>
    </row>
    <row r="68" spans="1:9" s="11" customFormat="1" ht="15" customHeight="1">
      <c r="A68" s="16">
        <v>65</v>
      </c>
      <c r="B68" s="31" t="s">
        <v>152</v>
      </c>
      <c r="C68" s="31" t="s">
        <v>17</v>
      </c>
      <c r="D68" s="32" t="s">
        <v>52</v>
      </c>
      <c r="E68" s="31" t="s">
        <v>61</v>
      </c>
      <c r="F68" s="24">
        <v>0.01734953703703704</v>
      </c>
      <c r="G68" s="16" t="str">
        <f aca="true" t="shared" si="3" ref="G68:G116">TEXT(INT((HOUR(F68)*3600+MINUTE(F68)*60+SECOND(F68))/$I$2/60),"0")&amp;"."&amp;TEXT(MOD((HOUR(F68)*3600+MINUTE(F68)*60+SECOND(F68))/$I$2,60),"00")&amp;"/km"</f>
        <v>4.10/km</v>
      </c>
      <c r="H68" s="25">
        <f t="shared" si="2"/>
        <v>0.004085648148148149</v>
      </c>
      <c r="I68" s="25">
        <f>F68-INDEX($F$4:$F$116,MATCH(D68,$D$4:$D$116,0))</f>
        <v>0.002615740740740743</v>
      </c>
    </row>
    <row r="69" spans="1:9" s="11" customFormat="1" ht="15" customHeight="1">
      <c r="A69" s="16">
        <v>66</v>
      </c>
      <c r="B69" s="31" t="s">
        <v>153</v>
      </c>
      <c r="C69" s="31" t="s">
        <v>154</v>
      </c>
      <c r="D69" s="32" t="s">
        <v>51</v>
      </c>
      <c r="E69" s="31" t="s">
        <v>90</v>
      </c>
      <c r="F69" s="24">
        <v>0.01741898148148148</v>
      </c>
      <c r="G69" s="16" t="str">
        <f t="shared" si="3"/>
        <v>4.11/km</v>
      </c>
      <c r="H69" s="25">
        <f t="shared" si="2"/>
        <v>0.0041550925925925904</v>
      </c>
      <c r="I69" s="25">
        <f>F69-INDEX($F$4:$F$116,MATCH(D69,$D$4:$D$116,0))</f>
        <v>0.00033564814814814395</v>
      </c>
    </row>
    <row r="70" spans="1:9" s="11" customFormat="1" ht="15" customHeight="1">
      <c r="A70" s="16">
        <v>67</v>
      </c>
      <c r="B70" s="31" t="s">
        <v>155</v>
      </c>
      <c r="C70" s="31" t="s">
        <v>156</v>
      </c>
      <c r="D70" s="32" t="s">
        <v>83</v>
      </c>
      <c r="E70" s="31" t="s">
        <v>73</v>
      </c>
      <c r="F70" s="24">
        <v>0.017534722222222222</v>
      </c>
      <c r="G70" s="16" t="str">
        <f t="shared" si="3"/>
        <v>4.13/km</v>
      </c>
      <c r="H70" s="25">
        <f t="shared" si="2"/>
        <v>0.004270833333333333</v>
      </c>
      <c r="I70" s="25">
        <f>F70-INDEX($F$4:$F$116,MATCH(D70,$D$4:$D$116,0))</f>
        <v>0.002534722222222223</v>
      </c>
    </row>
    <row r="71" spans="1:9" s="11" customFormat="1" ht="15" customHeight="1">
      <c r="A71" s="16">
        <v>68</v>
      </c>
      <c r="B71" s="31" t="s">
        <v>157</v>
      </c>
      <c r="C71" s="31" t="s">
        <v>158</v>
      </c>
      <c r="D71" s="32" t="s">
        <v>49</v>
      </c>
      <c r="E71" s="31" t="s">
        <v>94</v>
      </c>
      <c r="F71" s="24">
        <v>0.01758101851851852</v>
      </c>
      <c r="G71" s="16" t="str">
        <f t="shared" si="3"/>
        <v>4.13/km</v>
      </c>
      <c r="H71" s="25">
        <f t="shared" si="2"/>
        <v>0.004317129629629631</v>
      </c>
      <c r="I71" s="25">
        <f>F71-INDEX($F$4:$F$116,MATCH(D71,$D$4:$D$116,0))</f>
        <v>0.0009722222222222215</v>
      </c>
    </row>
    <row r="72" spans="1:9" s="11" customFormat="1" ht="15" customHeight="1">
      <c r="A72" s="16">
        <v>69</v>
      </c>
      <c r="B72" s="31" t="s">
        <v>159</v>
      </c>
      <c r="C72" s="31" t="s">
        <v>160</v>
      </c>
      <c r="D72" s="32" t="s">
        <v>52</v>
      </c>
      <c r="E72" s="31" t="s">
        <v>67</v>
      </c>
      <c r="F72" s="24">
        <v>0.017604166666666667</v>
      </c>
      <c r="G72" s="16" t="str">
        <f t="shared" si="3"/>
        <v>4.14/km</v>
      </c>
      <c r="H72" s="25">
        <f t="shared" si="2"/>
        <v>0.004340277777777778</v>
      </c>
      <c r="I72" s="25">
        <f>F72-INDEX($F$4:$F$116,MATCH(D72,$D$4:$D$116,0))</f>
        <v>0.002870370370370372</v>
      </c>
    </row>
    <row r="73" spans="1:9" s="11" customFormat="1" ht="15" customHeight="1">
      <c r="A73" s="16">
        <v>70</v>
      </c>
      <c r="B73" s="31" t="s">
        <v>161</v>
      </c>
      <c r="C73" s="31" t="s">
        <v>21</v>
      </c>
      <c r="D73" s="32" t="s">
        <v>47</v>
      </c>
      <c r="E73" s="31" t="s">
        <v>59</v>
      </c>
      <c r="F73" s="24">
        <v>0.0178125</v>
      </c>
      <c r="G73" s="16" t="str">
        <f t="shared" si="3"/>
        <v>4.17/km</v>
      </c>
      <c r="H73" s="25">
        <f t="shared" si="2"/>
        <v>0.004548611111111109</v>
      </c>
      <c r="I73" s="25">
        <f>F73-INDEX($F$4:$F$116,MATCH(D73,$D$4:$D$116,0))</f>
        <v>0.003206018518518516</v>
      </c>
    </row>
    <row r="74" spans="1:9" s="11" customFormat="1" ht="15" customHeight="1">
      <c r="A74" s="16">
        <v>71</v>
      </c>
      <c r="B74" s="31" t="s">
        <v>162</v>
      </c>
      <c r="C74" s="31" t="s">
        <v>42</v>
      </c>
      <c r="D74" s="32" t="s">
        <v>51</v>
      </c>
      <c r="E74" s="31" t="s">
        <v>67</v>
      </c>
      <c r="F74" s="24">
        <v>0.01815972222222222</v>
      </c>
      <c r="G74" s="16" t="str">
        <f t="shared" si="3"/>
        <v>4.22/km</v>
      </c>
      <c r="H74" s="25">
        <f t="shared" si="2"/>
        <v>0.00489583333333333</v>
      </c>
      <c r="I74" s="25">
        <f>F74-INDEX($F$4:$F$116,MATCH(D74,$D$4:$D$116,0))</f>
        <v>0.0010763888888888837</v>
      </c>
    </row>
    <row r="75" spans="1:9" s="11" customFormat="1" ht="15" customHeight="1">
      <c r="A75" s="16">
        <v>72</v>
      </c>
      <c r="B75" s="31" t="s">
        <v>163</v>
      </c>
      <c r="C75" s="31" t="s">
        <v>164</v>
      </c>
      <c r="D75" s="32" t="s">
        <v>52</v>
      </c>
      <c r="E75" s="31" t="s">
        <v>64</v>
      </c>
      <c r="F75" s="24">
        <v>0.01818287037037037</v>
      </c>
      <c r="G75" s="16" t="str">
        <f t="shared" si="3"/>
        <v>4.22/km</v>
      </c>
      <c r="H75" s="25">
        <f t="shared" si="2"/>
        <v>0.004918981481481481</v>
      </c>
      <c r="I75" s="25">
        <f>F75-INDEX($F$4:$F$116,MATCH(D75,$D$4:$D$116,0))</f>
        <v>0.003449074074074075</v>
      </c>
    </row>
    <row r="76" spans="1:9" s="11" customFormat="1" ht="15" customHeight="1">
      <c r="A76" s="16">
        <v>73</v>
      </c>
      <c r="B76" s="31" t="s">
        <v>165</v>
      </c>
      <c r="C76" s="31" t="s">
        <v>22</v>
      </c>
      <c r="D76" s="32" t="s">
        <v>50</v>
      </c>
      <c r="E76" s="31" t="s">
        <v>64</v>
      </c>
      <c r="F76" s="24">
        <v>0.018229166666666668</v>
      </c>
      <c r="G76" s="16" t="str">
        <f t="shared" si="3"/>
        <v>4.23/km</v>
      </c>
      <c r="H76" s="25">
        <f t="shared" si="2"/>
        <v>0.0049652777777777785</v>
      </c>
      <c r="I76" s="25">
        <f>F76-INDEX($F$4:$F$116,MATCH(D76,$D$4:$D$116,0))</f>
        <v>0.0032986111111111115</v>
      </c>
    </row>
    <row r="77" spans="1:9" s="11" customFormat="1" ht="15" customHeight="1">
      <c r="A77" s="16">
        <v>74</v>
      </c>
      <c r="B77" s="31" t="s">
        <v>166</v>
      </c>
      <c r="C77" s="31" t="s">
        <v>167</v>
      </c>
      <c r="D77" s="32" t="s">
        <v>49</v>
      </c>
      <c r="E77" s="31" t="s">
        <v>150</v>
      </c>
      <c r="F77" s="24">
        <v>0.018252314814814815</v>
      </c>
      <c r="G77" s="16" t="str">
        <f t="shared" si="3"/>
        <v>4.23/km</v>
      </c>
      <c r="H77" s="25">
        <f t="shared" si="2"/>
        <v>0.004988425925925926</v>
      </c>
      <c r="I77" s="25">
        <f>F77-INDEX($F$4:$F$116,MATCH(D77,$D$4:$D$116,0))</f>
        <v>0.0016435185185185164</v>
      </c>
    </row>
    <row r="78" spans="1:9" s="11" customFormat="1" ht="15" customHeight="1">
      <c r="A78" s="16">
        <v>75</v>
      </c>
      <c r="B78" s="31" t="s">
        <v>168</v>
      </c>
      <c r="C78" s="31" t="s">
        <v>15</v>
      </c>
      <c r="D78" s="32" t="s">
        <v>52</v>
      </c>
      <c r="E78" s="31" t="s">
        <v>59</v>
      </c>
      <c r="F78" s="24">
        <v>0.01826388888888889</v>
      </c>
      <c r="G78" s="16" t="str">
        <f t="shared" si="3"/>
        <v>4.23/km</v>
      </c>
      <c r="H78" s="25">
        <f t="shared" si="2"/>
        <v>0.004999999999999999</v>
      </c>
      <c r="I78" s="25">
        <f>F78-INDEX($F$4:$F$116,MATCH(D78,$D$4:$D$116,0))</f>
        <v>0.0035300925925925934</v>
      </c>
    </row>
    <row r="79" spans="1:9" s="11" customFormat="1" ht="15" customHeight="1">
      <c r="A79" s="16">
        <v>76</v>
      </c>
      <c r="B79" s="31" t="s">
        <v>169</v>
      </c>
      <c r="C79" s="31" t="s">
        <v>170</v>
      </c>
      <c r="D79" s="32" t="s">
        <v>83</v>
      </c>
      <c r="E79" s="31" t="s">
        <v>57</v>
      </c>
      <c r="F79" s="24">
        <v>0.018333333333333333</v>
      </c>
      <c r="G79" s="16" t="str">
        <f t="shared" si="3"/>
        <v>4.24/km</v>
      </c>
      <c r="H79" s="25">
        <f t="shared" si="2"/>
        <v>0.005069444444444444</v>
      </c>
      <c r="I79" s="25">
        <f>F79-INDEX($F$4:$F$116,MATCH(D79,$D$4:$D$116,0))</f>
        <v>0.003333333333333334</v>
      </c>
    </row>
    <row r="80" spans="1:9" s="13" customFormat="1" ht="15" customHeight="1">
      <c r="A80" s="16">
        <v>77</v>
      </c>
      <c r="B80" s="31" t="s">
        <v>171</v>
      </c>
      <c r="C80" s="31" t="s">
        <v>172</v>
      </c>
      <c r="D80" s="32" t="s">
        <v>83</v>
      </c>
      <c r="E80" s="31" t="s">
        <v>131</v>
      </c>
      <c r="F80" s="24">
        <v>0.01851851851851852</v>
      </c>
      <c r="G80" s="16" t="str">
        <f t="shared" si="3"/>
        <v>4.27/km</v>
      </c>
      <c r="H80" s="25">
        <f t="shared" si="2"/>
        <v>0.005254629629629632</v>
      </c>
      <c r="I80" s="25">
        <f>F80-INDEX($F$4:$F$116,MATCH(D80,$D$4:$D$116,0))</f>
        <v>0.0035185185185185215</v>
      </c>
    </row>
    <row r="81" spans="1:9" s="11" customFormat="1" ht="15" customHeight="1">
      <c r="A81" s="16">
        <v>78</v>
      </c>
      <c r="B81" s="31" t="s">
        <v>173</v>
      </c>
      <c r="C81" s="31" t="s">
        <v>12</v>
      </c>
      <c r="D81" s="32" t="s">
        <v>50</v>
      </c>
      <c r="E81" s="31" t="s">
        <v>64</v>
      </c>
      <c r="F81" s="24">
        <v>0.018530092592592595</v>
      </c>
      <c r="G81" s="16" t="str">
        <f t="shared" si="3"/>
        <v>4.27/km</v>
      </c>
      <c r="H81" s="25">
        <f t="shared" si="2"/>
        <v>0.005266203703703705</v>
      </c>
      <c r="I81" s="25">
        <f>F81-INDEX($F$4:$F$116,MATCH(D81,$D$4:$D$116,0))</f>
        <v>0.0035995370370370382</v>
      </c>
    </row>
    <row r="82" spans="1:9" s="11" customFormat="1" ht="15" customHeight="1">
      <c r="A82" s="16">
        <v>79</v>
      </c>
      <c r="B82" s="31" t="s">
        <v>174</v>
      </c>
      <c r="C82" s="31" t="s">
        <v>12</v>
      </c>
      <c r="D82" s="32" t="s">
        <v>51</v>
      </c>
      <c r="E82" s="31" t="s">
        <v>150</v>
      </c>
      <c r="F82" s="24">
        <v>0.01869212962962963</v>
      </c>
      <c r="G82" s="16" t="str">
        <f t="shared" si="3"/>
        <v>4.29/km</v>
      </c>
      <c r="H82" s="25">
        <f t="shared" si="2"/>
        <v>0.005428240740740742</v>
      </c>
      <c r="I82" s="25">
        <f>F82-INDEX($F$4:$F$116,MATCH(D82,$D$4:$D$116,0))</f>
        <v>0.0016087962962962957</v>
      </c>
    </row>
    <row r="83" spans="1:9" s="11" customFormat="1" ht="15" customHeight="1">
      <c r="A83" s="16">
        <v>80</v>
      </c>
      <c r="B83" s="31" t="s">
        <v>175</v>
      </c>
      <c r="C83" s="31" t="s">
        <v>176</v>
      </c>
      <c r="D83" s="32" t="s">
        <v>83</v>
      </c>
      <c r="E83" s="31" t="s">
        <v>150</v>
      </c>
      <c r="F83" s="24">
        <v>0.01880787037037037</v>
      </c>
      <c r="G83" s="16" t="str">
        <f t="shared" si="3"/>
        <v>4.31/km</v>
      </c>
      <c r="H83" s="25">
        <f t="shared" si="2"/>
        <v>0.005543981481481481</v>
      </c>
      <c r="I83" s="25">
        <f>F83-INDEX($F$4:$F$116,MATCH(D83,$D$4:$D$116,0))</f>
        <v>0.003807870370370371</v>
      </c>
    </row>
    <row r="84" spans="1:9" ht="15" customHeight="1">
      <c r="A84" s="16">
        <v>81</v>
      </c>
      <c r="B84" s="31" t="s">
        <v>125</v>
      </c>
      <c r="C84" s="31" t="s">
        <v>21</v>
      </c>
      <c r="D84" s="32" t="s">
        <v>47</v>
      </c>
      <c r="E84" s="31" t="s">
        <v>59</v>
      </c>
      <c r="F84" s="24">
        <v>0.01884259259259259</v>
      </c>
      <c r="G84" s="16" t="str">
        <f t="shared" si="3"/>
        <v>4.31/km</v>
      </c>
      <c r="H84" s="25">
        <f t="shared" si="2"/>
        <v>0.005578703703703702</v>
      </c>
      <c r="I84" s="25">
        <f>F84-INDEX($F$4:$F$116,MATCH(D84,$D$4:$D$116,0))</f>
        <v>0.004236111111111109</v>
      </c>
    </row>
    <row r="85" spans="1:9" ht="15" customHeight="1">
      <c r="A85" s="16">
        <v>82</v>
      </c>
      <c r="B85" s="31" t="s">
        <v>177</v>
      </c>
      <c r="C85" s="31" t="s">
        <v>14</v>
      </c>
      <c r="D85" s="32" t="s">
        <v>48</v>
      </c>
      <c r="E85" s="31" t="s">
        <v>64</v>
      </c>
      <c r="F85" s="24">
        <v>0.018993055555555558</v>
      </c>
      <c r="G85" s="16" t="str">
        <f t="shared" si="3"/>
        <v>4.34/km</v>
      </c>
      <c r="H85" s="25">
        <f t="shared" si="2"/>
        <v>0.005729166666666669</v>
      </c>
      <c r="I85" s="25">
        <f>F85-INDEX($F$4:$F$116,MATCH(D85,$D$4:$D$116,0))</f>
        <v>0.0050462962962963005</v>
      </c>
    </row>
    <row r="86" spans="1:9" ht="15" customHeight="1">
      <c r="A86" s="16">
        <v>83</v>
      </c>
      <c r="B86" s="31" t="s">
        <v>178</v>
      </c>
      <c r="C86" s="31" t="s">
        <v>24</v>
      </c>
      <c r="D86" s="32" t="s">
        <v>52</v>
      </c>
      <c r="E86" s="31" t="s">
        <v>131</v>
      </c>
      <c r="F86" s="24">
        <v>0.019039351851851852</v>
      </c>
      <c r="G86" s="16" t="str">
        <f t="shared" si="3"/>
        <v>4.34/km</v>
      </c>
      <c r="H86" s="25">
        <f t="shared" si="2"/>
        <v>0.005775462962962963</v>
      </c>
      <c r="I86" s="25">
        <f>F86-INDEX($F$4:$F$116,MATCH(D86,$D$4:$D$116,0))</f>
        <v>0.004305555555555557</v>
      </c>
    </row>
    <row r="87" spans="1:9" ht="15" customHeight="1">
      <c r="A87" s="16">
        <v>84</v>
      </c>
      <c r="B87" s="31" t="s">
        <v>179</v>
      </c>
      <c r="C87" s="31" t="s">
        <v>121</v>
      </c>
      <c r="D87" s="32" t="s">
        <v>47</v>
      </c>
      <c r="E87" s="31" t="s">
        <v>59</v>
      </c>
      <c r="F87" s="24">
        <v>0.01909722222222222</v>
      </c>
      <c r="G87" s="16" t="str">
        <f t="shared" si="3"/>
        <v>4.35/km</v>
      </c>
      <c r="H87" s="25">
        <f t="shared" si="2"/>
        <v>0.005833333333333331</v>
      </c>
      <c r="I87" s="25">
        <f>F87-INDEX($F$4:$F$116,MATCH(D87,$D$4:$D$116,0))</f>
        <v>0.004490740740740738</v>
      </c>
    </row>
    <row r="88" spans="1:9" ht="15" customHeight="1">
      <c r="A88" s="16">
        <v>85</v>
      </c>
      <c r="B88" s="31" t="s">
        <v>180</v>
      </c>
      <c r="C88" s="31" t="s">
        <v>40</v>
      </c>
      <c r="D88" s="32" t="s">
        <v>83</v>
      </c>
      <c r="E88" s="31" t="s">
        <v>73</v>
      </c>
      <c r="F88" s="24">
        <v>0.01920138888888889</v>
      </c>
      <c r="G88" s="16" t="str">
        <f t="shared" si="3"/>
        <v>4.37/km</v>
      </c>
      <c r="H88" s="25">
        <f t="shared" si="2"/>
        <v>0.0059375</v>
      </c>
      <c r="I88" s="25">
        <f>F88-INDEX($F$4:$F$116,MATCH(D88,$D$4:$D$116,0))</f>
        <v>0.00420138888888889</v>
      </c>
    </row>
    <row r="89" spans="1:9" ht="15" customHeight="1">
      <c r="A89" s="16">
        <v>86</v>
      </c>
      <c r="B89" s="31" t="s">
        <v>181</v>
      </c>
      <c r="C89" s="31" t="s">
        <v>144</v>
      </c>
      <c r="D89" s="32" t="s">
        <v>49</v>
      </c>
      <c r="E89" s="31" t="s">
        <v>64</v>
      </c>
      <c r="F89" s="24">
        <v>0.01923611111111111</v>
      </c>
      <c r="G89" s="16" t="str">
        <f t="shared" si="3"/>
        <v>4.37/km</v>
      </c>
      <c r="H89" s="25">
        <f t="shared" si="2"/>
        <v>0.005972222222222221</v>
      </c>
      <c r="I89" s="25">
        <f>F89-INDEX($F$4:$F$116,MATCH(D89,$D$4:$D$116,0))</f>
        <v>0.0026273148148148115</v>
      </c>
    </row>
    <row r="90" spans="1:9" ht="15" customHeight="1">
      <c r="A90" s="16">
        <v>87</v>
      </c>
      <c r="B90" s="31" t="s">
        <v>182</v>
      </c>
      <c r="C90" s="31" t="s">
        <v>183</v>
      </c>
      <c r="D90" s="32" t="s">
        <v>83</v>
      </c>
      <c r="E90" s="31" t="s">
        <v>73</v>
      </c>
      <c r="F90" s="24">
        <v>0.019328703703703702</v>
      </c>
      <c r="G90" s="16" t="str">
        <f t="shared" si="3"/>
        <v>4.38/km</v>
      </c>
      <c r="H90" s="25">
        <f t="shared" si="2"/>
        <v>0.006064814814814813</v>
      </c>
      <c r="I90" s="25">
        <f>F90-INDEX($F$4:$F$116,MATCH(D90,$D$4:$D$116,0))</f>
        <v>0.004328703703703703</v>
      </c>
    </row>
    <row r="91" spans="1:9" ht="15" customHeight="1">
      <c r="A91" s="16">
        <v>88</v>
      </c>
      <c r="B91" s="31" t="s">
        <v>184</v>
      </c>
      <c r="C91" s="31" t="s">
        <v>185</v>
      </c>
      <c r="D91" s="32" t="s">
        <v>48</v>
      </c>
      <c r="E91" s="31" t="s">
        <v>150</v>
      </c>
      <c r="F91" s="24">
        <v>0.01934027777777778</v>
      </c>
      <c r="G91" s="16" t="str">
        <f t="shared" si="3"/>
        <v>4.39/km</v>
      </c>
      <c r="H91" s="25">
        <f t="shared" si="2"/>
        <v>0.00607638888888889</v>
      </c>
      <c r="I91" s="25">
        <f>F91-INDEX($F$4:$F$116,MATCH(D91,$D$4:$D$116,0))</f>
        <v>0.0053935185185185214</v>
      </c>
    </row>
    <row r="92" spans="1:9" ht="15" customHeight="1">
      <c r="A92" s="16">
        <v>89</v>
      </c>
      <c r="B92" s="31" t="s">
        <v>186</v>
      </c>
      <c r="C92" s="31" t="s">
        <v>187</v>
      </c>
      <c r="D92" s="32" t="s">
        <v>50</v>
      </c>
      <c r="E92" s="31" t="s">
        <v>73</v>
      </c>
      <c r="F92" s="24">
        <v>0.019363425925925926</v>
      </c>
      <c r="G92" s="16" t="str">
        <f t="shared" si="3"/>
        <v>4.39/km</v>
      </c>
      <c r="H92" s="25">
        <f t="shared" si="2"/>
        <v>0.006099537037037037</v>
      </c>
      <c r="I92" s="25">
        <f>F92-INDEX($F$4:$F$116,MATCH(D92,$D$4:$D$116,0))</f>
        <v>0.00443287037037037</v>
      </c>
    </row>
    <row r="93" spans="1:9" ht="15" customHeight="1">
      <c r="A93" s="16">
        <v>90</v>
      </c>
      <c r="B93" s="31" t="s">
        <v>188</v>
      </c>
      <c r="C93" s="31" t="s">
        <v>34</v>
      </c>
      <c r="D93" s="32" t="s">
        <v>52</v>
      </c>
      <c r="E93" s="31" t="s">
        <v>150</v>
      </c>
      <c r="F93" s="24">
        <v>0.019375</v>
      </c>
      <c r="G93" s="16" t="str">
        <f t="shared" si="3"/>
        <v>4.39/km</v>
      </c>
      <c r="H93" s="25">
        <f t="shared" si="2"/>
        <v>0.0061111111111111106</v>
      </c>
      <c r="I93" s="25">
        <f>F93-INDEX($F$4:$F$116,MATCH(D93,$D$4:$D$116,0))</f>
        <v>0.004641203703703705</v>
      </c>
    </row>
    <row r="94" spans="1:9" ht="15" customHeight="1">
      <c r="A94" s="16">
        <v>91</v>
      </c>
      <c r="B94" s="31" t="s">
        <v>189</v>
      </c>
      <c r="C94" s="31" t="s">
        <v>42</v>
      </c>
      <c r="D94" s="32" t="s">
        <v>190</v>
      </c>
      <c r="E94" s="31" t="s">
        <v>191</v>
      </c>
      <c r="F94" s="24">
        <v>0.019398148148148147</v>
      </c>
      <c r="G94" s="16" t="str">
        <f t="shared" si="3"/>
        <v>4.39/km</v>
      </c>
      <c r="H94" s="25">
        <f t="shared" si="2"/>
        <v>0.006134259259259258</v>
      </c>
      <c r="I94" s="25">
        <f>F94-INDEX($F$4:$F$116,MATCH(D94,$D$4:$D$116,0))</f>
        <v>0</v>
      </c>
    </row>
    <row r="95" spans="1:9" ht="15" customHeight="1">
      <c r="A95" s="16">
        <v>92</v>
      </c>
      <c r="B95" s="31" t="s">
        <v>192</v>
      </c>
      <c r="C95" s="31" t="s">
        <v>193</v>
      </c>
      <c r="D95" s="32" t="s">
        <v>51</v>
      </c>
      <c r="E95" s="31" t="s">
        <v>67</v>
      </c>
      <c r="F95" s="24">
        <v>0.01945601851851852</v>
      </c>
      <c r="G95" s="16" t="str">
        <f t="shared" si="3"/>
        <v>4.40/km</v>
      </c>
      <c r="H95" s="25">
        <f t="shared" si="2"/>
        <v>0.006192129629629629</v>
      </c>
      <c r="I95" s="25">
        <f>F95-INDEX($F$4:$F$116,MATCH(D95,$D$4:$D$116,0))</f>
        <v>0.0023726851851851825</v>
      </c>
    </row>
    <row r="96" spans="1:9" ht="15" customHeight="1">
      <c r="A96" s="16">
        <v>93</v>
      </c>
      <c r="B96" s="31" t="s">
        <v>194</v>
      </c>
      <c r="C96" s="31" t="s">
        <v>21</v>
      </c>
      <c r="D96" s="32" t="s">
        <v>48</v>
      </c>
      <c r="E96" s="31" t="s">
        <v>64</v>
      </c>
      <c r="F96" s="24">
        <v>0.019571759259259257</v>
      </c>
      <c r="G96" s="16" t="str">
        <f t="shared" si="3"/>
        <v>4.42/km</v>
      </c>
      <c r="H96" s="25">
        <f aca="true" t="shared" si="4" ref="H96:H109">F96-$F$4</f>
        <v>0.006307870370370368</v>
      </c>
      <c r="I96" s="25">
        <f>F96-INDEX($F$4:$F$116,MATCH(D96,$D$4:$D$116,0))</f>
        <v>0.005625</v>
      </c>
    </row>
    <row r="97" spans="1:9" ht="15" customHeight="1">
      <c r="A97" s="16">
        <v>94</v>
      </c>
      <c r="B97" s="31" t="s">
        <v>195</v>
      </c>
      <c r="C97" s="31" t="s">
        <v>22</v>
      </c>
      <c r="D97" s="32" t="s">
        <v>50</v>
      </c>
      <c r="E97" s="31" t="s">
        <v>64</v>
      </c>
      <c r="F97" s="24">
        <v>0.01958333333333333</v>
      </c>
      <c r="G97" s="16" t="str">
        <f t="shared" si="3"/>
        <v>4.42/km</v>
      </c>
      <c r="H97" s="25">
        <f t="shared" si="4"/>
        <v>0.006319444444444442</v>
      </c>
      <c r="I97" s="25">
        <f>F97-INDEX($F$4:$F$116,MATCH(D97,$D$4:$D$116,0))</f>
        <v>0.004652777777777775</v>
      </c>
    </row>
    <row r="98" spans="1:9" ht="15" customHeight="1">
      <c r="A98" s="16">
        <v>95</v>
      </c>
      <c r="B98" s="31" t="s">
        <v>196</v>
      </c>
      <c r="C98" s="31" t="s">
        <v>197</v>
      </c>
      <c r="D98" s="32" t="s">
        <v>50</v>
      </c>
      <c r="E98" s="31" t="s">
        <v>64</v>
      </c>
      <c r="F98" s="24">
        <v>0.01960648148148148</v>
      </c>
      <c r="G98" s="16" t="str">
        <f t="shared" si="3"/>
        <v>4.42/km</v>
      </c>
      <c r="H98" s="25">
        <f t="shared" si="4"/>
        <v>0.006342592592592592</v>
      </c>
      <c r="I98" s="25">
        <f>F98-INDEX($F$4:$F$116,MATCH(D98,$D$4:$D$116,0))</f>
        <v>0.004675925925925925</v>
      </c>
    </row>
    <row r="99" spans="1:9" ht="15" customHeight="1">
      <c r="A99" s="16">
        <v>96</v>
      </c>
      <c r="B99" s="31" t="s">
        <v>198</v>
      </c>
      <c r="C99" s="31" t="s">
        <v>199</v>
      </c>
      <c r="D99" s="32" t="s">
        <v>83</v>
      </c>
      <c r="E99" s="31" t="s">
        <v>150</v>
      </c>
      <c r="F99" s="24">
        <v>0.020046296296296295</v>
      </c>
      <c r="G99" s="16" t="str">
        <f t="shared" si="3"/>
        <v>4.49/km</v>
      </c>
      <c r="H99" s="25">
        <f t="shared" si="4"/>
        <v>0.006782407407407405</v>
      </c>
      <c r="I99" s="25">
        <f>F99-INDEX($F$4:$F$116,MATCH(D99,$D$4:$D$116,0))</f>
        <v>0.005046296296296295</v>
      </c>
    </row>
    <row r="100" spans="1:9" ht="15" customHeight="1">
      <c r="A100" s="16">
        <v>97</v>
      </c>
      <c r="B100" s="31" t="s">
        <v>200</v>
      </c>
      <c r="C100" s="31" t="s">
        <v>201</v>
      </c>
      <c r="D100" s="32" t="s">
        <v>51</v>
      </c>
      <c r="E100" s="31" t="s">
        <v>64</v>
      </c>
      <c r="F100" s="24">
        <v>0.020127314814814817</v>
      </c>
      <c r="G100" s="16" t="str">
        <f t="shared" si="3"/>
        <v>4.50/km</v>
      </c>
      <c r="H100" s="25">
        <f t="shared" si="4"/>
        <v>0.006863425925925927</v>
      </c>
      <c r="I100" s="25">
        <f>F100-INDEX($F$4:$F$116,MATCH(D100,$D$4:$D$116,0))</f>
        <v>0.003043981481481481</v>
      </c>
    </row>
    <row r="101" spans="1:9" ht="15" customHeight="1">
      <c r="A101" s="16">
        <v>98</v>
      </c>
      <c r="B101" s="31" t="s">
        <v>202</v>
      </c>
      <c r="C101" s="31" t="s">
        <v>185</v>
      </c>
      <c r="D101" s="32" t="s">
        <v>51</v>
      </c>
      <c r="E101" s="31" t="s">
        <v>64</v>
      </c>
      <c r="F101" s="24">
        <v>0.020428240740740743</v>
      </c>
      <c r="G101" s="16" t="str">
        <f t="shared" si="3"/>
        <v>4.54/km</v>
      </c>
      <c r="H101" s="25">
        <f t="shared" si="4"/>
        <v>0.007164351851851854</v>
      </c>
      <c r="I101" s="25">
        <f>F101-INDEX($F$4:$F$116,MATCH(D101,$D$4:$D$116,0))</f>
        <v>0.0033449074074074076</v>
      </c>
    </row>
    <row r="102" spans="1:9" ht="15" customHeight="1">
      <c r="A102" s="16">
        <v>99</v>
      </c>
      <c r="B102" s="31" t="s">
        <v>203</v>
      </c>
      <c r="C102" s="31" t="s">
        <v>204</v>
      </c>
      <c r="D102" s="32" t="s">
        <v>190</v>
      </c>
      <c r="E102" s="31" t="s">
        <v>61</v>
      </c>
      <c r="F102" s="24">
        <v>0.020613425925925927</v>
      </c>
      <c r="G102" s="16" t="str">
        <f t="shared" si="3"/>
        <v>4.57/km</v>
      </c>
      <c r="H102" s="25">
        <f t="shared" si="4"/>
        <v>0.007349537037037038</v>
      </c>
      <c r="I102" s="25">
        <f>F102-INDEX($F$4:$F$116,MATCH(D102,$D$4:$D$116,0))</f>
        <v>0.0012152777777777804</v>
      </c>
    </row>
    <row r="103" spans="1:9" ht="15" customHeight="1">
      <c r="A103" s="16">
        <v>100</v>
      </c>
      <c r="B103" s="31" t="s">
        <v>205</v>
      </c>
      <c r="C103" s="31" t="s">
        <v>206</v>
      </c>
      <c r="D103" s="32" t="s">
        <v>190</v>
      </c>
      <c r="E103" s="31" t="s">
        <v>64</v>
      </c>
      <c r="F103" s="24">
        <v>0.020833333333333332</v>
      </c>
      <c r="G103" s="16" t="str">
        <f t="shared" si="3"/>
        <v>5.00/km</v>
      </c>
      <c r="H103" s="25">
        <f t="shared" si="4"/>
        <v>0.007569444444444443</v>
      </c>
      <c r="I103" s="25">
        <f>F103-INDEX($F$4:$F$116,MATCH(D103,$D$4:$D$116,0))</f>
        <v>0.0014351851851851852</v>
      </c>
    </row>
    <row r="104" spans="1:9" ht="15" customHeight="1">
      <c r="A104" s="16">
        <v>101</v>
      </c>
      <c r="B104" s="31" t="s">
        <v>207</v>
      </c>
      <c r="C104" s="31" t="s">
        <v>208</v>
      </c>
      <c r="D104" s="32" t="s">
        <v>50</v>
      </c>
      <c r="E104" s="31" t="s">
        <v>11</v>
      </c>
      <c r="F104" s="24">
        <v>0.020844907407407406</v>
      </c>
      <c r="G104" s="16" t="str">
        <f t="shared" si="3"/>
        <v>5.00/km</v>
      </c>
      <c r="H104" s="25">
        <f t="shared" si="4"/>
        <v>0.0075810185185185164</v>
      </c>
      <c r="I104" s="25">
        <f>F104-INDEX($F$4:$F$116,MATCH(D104,$D$4:$D$116,0))</f>
        <v>0.0059143518518518495</v>
      </c>
    </row>
    <row r="105" spans="1:9" ht="15" customHeight="1">
      <c r="A105" s="16">
        <v>102</v>
      </c>
      <c r="B105" s="31" t="s">
        <v>209</v>
      </c>
      <c r="C105" s="31" t="s">
        <v>96</v>
      </c>
      <c r="D105" s="32" t="s">
        <v>51</v>
      </c>
      <c r="E105" s="31" t="s">
        <v>64</v>
      </c>
      <c r="F105" s="24">
        <v>0.021493055555555557</v>
      </c>
      <c r="G105" s="16" t="str">
        <f t="shared" si="3"/>
        <v>5.10/km</v>
      </c>
      <c r="H105" s="25">
        <f t="shared" si="4"/>
        <v>0.008229166666666668</v>
      </c>
      <c r="I105" s="25">
        <f>F105-INDEX($F$4:$F$116,MATCH(D105,$D$4:$D$116,0))</f>
        <v>0.004409722222222221</v>
      </c>
    </row>
    <row r="106" spans="1:9" ht="15" customHeight="1">
      <c r="A106" s="16">
        <v>103</v>
      </c>
      <c r="B106" s="31" t="s">
        <v>210</v>
      </c>
      <c r="C106" s="31" t="s">
        <v>211</v>
      </c>
      <c r="D106" s="32" t="s">
        <v>83</v>
      </c>
      <c r="E106" s="31" t="s">
        <v>11</v>
      </c>
      <c r="F106" s="24">
        <v>0.02152777777777778</v>
      </c>
      <c r="G106" s="16" t="str">
        <f t="shared" si="3"/>
        <v>5.10/km</v>
      </c>
      <c r="H106" s="25">
        <f t="shared" si="4"/>
        <v>0.008263888888888892</v>
      </c>
      <c r="I106" s="25">
        <f>F106-INDEX($F$4:$F$116,MATCH(D106,$D$4:$D$116,0))</f>
        <v>0.006527777777777782</v>
      </c>
    </row>
    <row r="107" spans="1:9" ht="15" customHeight="1">
      <c r="A107" s="16">
        <v>104</v>
      </c>
      <c r="B107" s="31" t="s">
        <v>212</v>
      </c>
      <c r="C107" s="31" t="s">
        <v>193</v>
      </c>
      <c r="D107" s="32" t="s">
        <v>190</v>
      </c>
      <c r="E107" s="31" t="s">
        <v>73</v>
      </c>
      <c r="F107" s="24">
        <v>0.02170138888888889</v>
      </c>
      <c r="G107" s="16" t="str">
        <f t="shared" si="3"/>
        <v>5.13/km</v>
      </c>
      <c r="H107" s="25">
        <f t="shared" si="4"/>
        <v>0.008437500000000002</v>
      </c>
      <c r="I107" s="25">
        <f>F107-INDEX($F$4:$F$116,MATCH(D107,$D$4:$D$116,0))</f>
        <v>0.0023032407407407446</v>
      </c>
    </row>
    <row r="108" spans="1:9" ht="15" customHeight="1">
      <c r="A108" s="16">
        <v>105</v>
      </c>
      <c r="B108" s="31" t="s">
        <v>213</v>
      </c>
      <c r="C108" s="31" t="s">
        <v>37</v>
      </c>
      <c r="D108" s="32" t="s">
        <v>83</v>
      </c>
      <c r="E108" s="31" t="s">
        <v>64</v>
      </c>
      <c r="F108" s="24">
        <v>0.021770833333333336</v>
      </c>
      <c r="G108" s="16" t="str">
        <f t="shared" si="3"/>
        <v>5.14/km</v>
      </c>
      <c r="H108" s="25">
        <f t="shared" si="4"/>
        <v>0.008506944444444447</v>
      </c>
      <c r="I108" s="25">
        <f>F108-INDEX($F$4:$F$116,MATCH(D108,$D$4:$D$116,0))</f>
        <v>0.006770833333333337</v>
      </c>
    </row>
    <row r="109" spans="1:9" ht="15" customHeight="1">
      <c r="A109" s="16">
        <v>106</v>
      </c>
      <c r="B109" s="31" t="s">
        <v>214</v>
      </c>
      <c r="C109" s="31" t="s">
        <v>23</v>
      </c>
      <c r="D109" s="32" t="s">
        <v>51</v>
      </c>
      <c r="E109" s="31" t="s">
        <v>73</v>
      </c>
      <c r="F109" s="24">
        <v>0.02221064814814815</v>
      </c>
      <c r="G109" s="16" t="str">
        <f t="shared" si="3"/>
        <v>5.20/km</v>
      </c>
      <c r="H109" s="25">
        <f t="shared" si="4"/>
        <v>0.00894675925925926</v>
      </c>
      <c r="I109" s="25">
        <f>F109-INDEX($F$4:$F$116,MATCH(D109,$D$4:$D$116,0))</f>
        <v>0.005127314814814814</v>
      </c>
    </row>
    <row r="110" spans="1:9" ht="15" customHeight="1">
      <c r="A110" s="16">
        <v>107</v>
      </c>
      <c r="B110" s="31" t="s">
        <v>215</v>
      </c>
      <c r="C110" s="31" t="s">
        <v>216</v>
      </c>
      <c r="D110" s="32" t="s">
        <v>83</v>
      </c>
      <c r="E110" s="31" t="s">
        <v>64</v>
      </c>
      <c r="F110" s="24">
        <v>0.022685185185185183</v>
      </c>
      <c r="G110" s="16" t="str">
        <f t="shared" si="3"/>
        <v>5.27/km</v>
      </c>
      <c r="H110" s="25">
        <f aca="true" t="shared" si="5" ref="H110:H116">F110-$F$4</f>
        <v>0.009421296296296294</v>
      </c>
      <c r="I110" s="25">
        <f>F110-INDEX($F$4:$F$116,MATCH(D110,$D$4:$D$116,0))</f>
        <v>0.007685185185185184</v>
      </c>
    </row>
    <row r="111" spans="1:9" ht="15" customHeight="1">
      <c r="A111" s="16">
        <v>108</v>
      </c>
      <c r="B111" s="31" t="s">
        <v>217</v>
      </c>
      <c r="C111" s="31" t="s">
        <v>37</v>
      </c>
      <c r="D111" s="32" t="s">
        <v>83</v>
      </c>
      <c r="E111" s="31" t="s">
        <v>90</v>
      </c>
      <c r="F111" s="24">
        <v>0.022743055555555555</v>
      </c>
      <c r="G111" s="16" t="str">
        <f t="shared" si="3"/>
        <v>5.28/km</v>
      </c>
      <c r="H111" s="25">
        <f t="shared" si="5"/>
        <v>0.009479166666666665</v>
      </c>
      <c r="I111" s="25">
        <f>F111-INDEX($F$4:$F$116,MATCH(D111,$D$4:$D$116,0))</f>
        <v>0.007743055555555555</v>
      </c>
    </row>
    <row r="112" spans="1:9" ht="15" customHeight="1">
      <c r="A112" s="16">
        <v>109</v>
      </c>
      <c r="B112" s="31" t="s">
        <v>218</v>
      </c>
      <c r="C112" s="31" t="s">
        <v>27</v>
      </c>
      <c r="D112" s="32" t="s">
        <v>190</v>
      </c>
      <c r="E112" s="31" t="s">
        <v>64</v>
      </c>
      <c r="F112" s="24">
        <v>0.025023148148148145</v>
      </c>
      <c r="G112" s="16" t="str">
        <f t="shared" si="3"/>
        <v>6.00/km</v>
      </c>
      <c r="H112" s="25">
        <f t="shared" si="5"/>
        <v>0.011759259259259256</v>
      </c>
      <c r="I112" s="25">
        <f>F112-INDEX($F$4:$F$116,MATCH(D112,$D$4:$D$116,0))</f>
        <v>0.005624999999999998</v>
      </c>
    </row>
    <row r="113" spans="1:9" ht="15" customHeight="1">
      <c r="A113" s="16">
        <v>110</v>
      </c>
      <c r="B113" s="31" t="s">
        <v>219</v>
      </c>
      <c r="C113" s="31" t="s">
        <v>220</v>
      </c>
      <c r="D113" s="32" t="s">
        <v>83</v>
      </c>
      <c r="E113" s="31" t="s">
        <v>73</v>
      </c>
      <c r="F113" s="24">
        <v>0.02929398148148148</v>
      </c>
      <c r="G113" s="16" t="str">
        <f t="shared" si="3"/>
        <v>7.02/km</v>
      </c>
      <c r="H113" s="25">
        <f t="shared" si="5"/>
        <v>0.01603009259259259</v>
      </c>
      <c r="I113" s="25">
        <f>F113-INDEX($F$4:$F$116,MATCH(D113,$D$4:$D$116,0))</f>
        <v>0.01429398148148148</v>
      </c>
    </row>
    <row r="114" spans="1:9" ht="15" customHeight="1">
      <c r="A114" s="16">
        <v>111</v>
      </c>
      <c r="B114" s="31" t="s">
        <v>221</v>
      </c>
      <c r="C114" s="31" t="s">
        <v>45</v>
      </c>
      <c r="D114" s="32" t="s">
        <v>190</v>
      </c>
      <c r="E114" s="31" t="s">
        <v>150</v>
      </c>
      <c r="F114" s="24">
        <v>0.029305555555555557</v>
      </c>
      <c r="G114" s="16" t="str">
        <f t="shared" si="3"/>
        <v>7.02/km</v>
      </c>
      <c r="H114" s="25">
        <f t="shared" si="5"/>
        <v>0.01604166666666667</v>
      </c>
      <c r="I114" s="25">
        <f>F114-INDEX($F$4:$F$116,MATCH(D114,$D$4:$D$116,0))</f>
        <v>0.00990740740740741</v>
      </c>
    </row>
    <row r="115" spans="1:9" ht="15" customHeight="1">
      <c r="A115" s="16">
        <v>112</v>
      </c>
      <c r="B115" s="31" t="s">
        <v>222</v>
      </c>
      <c r="C115" s="31" t="s">
        <v>39</v>
      </c>
      <c r="D115" s="32" t="s">
        <v>83</v>
      </c>
      <c r="E115" s="31" t="s">
        <v>73</v>
      </c>
      <c r="F115" s="24">
        <v>0.029328703703703704</v>
      </c>
      <c r="G115" s="16" t="str">
        <f t="shared" si="3"/>
        <v>7.02/km</v>
      </c>
      <c r="H115" s="25">
        <f t="shared" si="5"/>
        <v>0.016064814814814816</v>
      </c>
      <c r="I115" s="25">
        <f>F115-INDEX($F$4:$F$116,MATCH(D115,$D$4:$D$116,0))</f>
        <v>0.014328703703703705</v>
      </c>
    </row>
    <row r="116" spans="1:9" ht="15" customHeight="1">
      <c r="A116" s="17">
        <v>113</v>
      </c>
      <c r="B116" s="33" t="s">
        <v>223</v>
      </c>
      <c r="C116" s="33" t="s">
        <v>224</v>
      </c>
      <c r="D116" s="34" t="s">
        <v>49</v>
      </c>
      <c r="E116" s="33" t="s">
        <v>225</v>
      </c>
      <c r="F116" s="26">
        <v>0.02935185185185185</v>
      </c>
      <c r="G116" s="17" t="str">
        <f t="shared" si="3"/>
        <v>7.03/km</v>
      </c>
      <c r="H116" s="27">
        <f t="shared" si="5"/>
        <v>0.016087962962962964</v>
      </c>
      <c r="I116" s="27">
        <f>F116-INDEX($F$4:$F$116,MATCH(D116,$D$4:$D$116,0))</f>
        <v>0.012743055555555553</v>
      </c>
    </row>
  </sheetData>
  <autoFilter ref="A3:I11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Trofeo C.U.S.I. 3ª edizione</v>
      </c>
      <c r="B1" s="20"/>
      <c r="C1" s="20"/>
    </row>
    <row r="2" spans="1:3" ht="33" customHeight="1">
      <c r="A2" s="21" t="str">
        <f>Individuale!A2&amp;" km. "&amp;Individuale!I2</f>
        <v>Viterbo (VT) Italia - Domenica 14/11/2010 km. 6</v>
      </c>
      <c r="B2" s="21"/>
      <c r="C2" s="21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35">
        <v>1</v>
      </c>
      <c r="B4" s="36" t="s">
        <v>64</v>
      </c>
      <c r="C4" s="37">
        <v>35</v>
      </c>
    </row>
    <row r="5" spans="1:3" ht="15" customHeight="1">
      <c r="A5" s="38">
        <v>2</v>
      </c>
      <c r="B5" s="39" t="s">
        <v>73</v>
      </c>
      <c r="C5" s="40">
        <v>12</v>
      </c>
    </row>
    <row r="6" spans="1:3" ht="15" customHeight="1">
      <c r="A6" s="38">
        <v>3</v>
      </c>
      <c r="B6" s="39" t="s">
        <v>59</v>
      </c>
      <c r="C6" s="40">
        <v>12</v>
      </c>
    </row>
    <row r="7" spans="1:3" ht="15" customHeight="1">
      <c r="A7" s="38">
        <v>4</v>
      </c>
      <c r="B7" s="39" t="s">
        <v>61</v>
      </c>
      <c r="C7" s="40">
        <v>9</v>
      </c>
    </row>
    <row r="8" spans="1:3" ht="15" customHeight="1">
      <c r="A8" s="38">
        <v>5</v>
      </c>
      <c r="B8" s="39" t="s">
        <v>150</v>
      </c>
      <c r="C8" s="40">
        <v>8</v>
      </c>
    </row>
    <row r="9" spans="1:3" ht="15" customHeight="1">
      <c r="A9" s="38">
        <v>6</v>
      </c>
      <c r="B9" s="39" t="s">
        <v>67</v>
      </c>
      <c r="C9" s="40">
        <v>7</v>
      </c>
    </row>
    <row r="10" spans="1:3" ht="15" customHeight="1">
      <c r="A10" s="38">
        <v>7</v>
      </c>
      <c r="B10" s="39" t="s">
        <v>90</v>
      </c>
      <c r="C10" s="40">
        <v>7</v>
      </c>
    </row>
    <row r="11" spans="1:3" ht="15" customHeight="1">
      <c r="A11" s="38">
        <v>8</v>
      </c>
      <c r="B11" s="39" t="s">
        <v>94</v>
      </c>
      <c r="C11" s="40">
        <v>4</v>
      </c>
    </row>
    <row r="12" spans="1:3" ht="15" customHeight="1">
      <c r="A12" s="38">
        <v>9</v>
      </c>
      <c r="B12" s="39" t="s">
        <v>91</v>
      </c>
      <c r="C12" s="40">
        <v>4</v>
      </c>
    </row>
    <row r="13" spans="1:3" ht="15" customHeight="1">
      <c r="A13" s="38">
        <v>10</v>
      </c>
      <c r="B13" s="39" t="s">
        <v>11</v>
      </c>
      <c r="C13" s="40">
        <v>3</v>
      </c>
    </row>
    <row r="14" spans="1:3" ht="15" customHeight="1">
      <c r="A14" s="38">
        <v>11</v>
      </c>
      <c r="B14" s="39" t="s">
        <v>131</v>
      </c>
      <c r="C14" s="40">
        <v>3</v>
      </c>
    </row>
    <row r="15" spans="1:3" ht="15" customHeight="1">
      <c r="A15" s="38">
        <v>12</v>
      </c>
      <c r="B15" s="39" t="s">
        <v>57</v>
      </c>
      <c r="C15" s="40">
        <v>2</v>
      </c>
    </row>
    <row r="16" spans="1:3" ht="15" customHeight="1">
      <c r="A16" s="38">
        <v>13</v>
      </c>
      <c r="B16" s="39" t="s">
        <v>113</v>
      </c>
      <c r="C16" s="40">
        <v>2</v>
      </c>
    </row>
    <row r="17" spans="1:3" ht="15" customHeight="1">
      <c r="A17" s="38">
        <v>14</v>
      </c>
      <c r="B17" s="39" t="s">
        <v>54</v>
      </c>
      <c r="C17" s="40">
        <v>1</v>
      </c>
    </row>
    <row r="18" spans="1:3" ht="15" customHeight="1">
      <c r="A18" s="38">
        <v>15</v>
      </c>
      <c r="B18" s="39" t="s">
        <v>225</v>
      </c>
      <c r="C18" s="40">
        <v>1</v>
      </c>
    </row>
    <row r="19" spans="1:3" ht="15" customHeight="1">
      <c r="A19" s="38">
        <v>16</v>
      </c>
      <c r="B19" s="39" t="s">
        <v>191</v>
      </c>
      <c r="C19" s="40">
        <v>1</v>
      </c>
    </row>
    <row r="20" spans="1:3" ht="15" customHeight="1">
      <c r="A20" s="38">
        <v>17</v>
      </c>
      <c r="B20" s="39" t="s">
        <v>20</v>
      </c>
      <c r="C20" s="40">
        <v>1</v>
      </c>
    </row>
    <row r="21" spans="1:3" ht="15" customHeight="1">
      <c r="A21" s="41">
        <v>18</v>
      </c>
      <c r="B21" s="42" t="s">
        <v>124</v>
      </c>
      <c r="C21" s="43">
        <v>1</v>
      </c>
    </row>
    <row r="22" ht="12.75">
      <c r="C22" s="2">
        <f>SUM(C4:C21)</f>
        <v>113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2010-11-16T08:57:43Z</dcterms:created>
  <dcterms:modified xsi:type="dcterms:W3CDTF">2010-11-16T10:21:37Z</dcterms:modified>
  <cp:category/>
  <cp:version/>
  <cp:contentType/>
  <cp:contentStatus/>
</cp:coreProperties>
</file>