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<sst xmlns="http://schemas.openxmlformats.org/spreadsheetml/2006/main" count="402" uniqueCount="208">
  <si>
    <t xml:space="preserve">Nobili </t>
  </si>
  <si>
    <t>Individuale</t>
  </si>
  <si>
    <t xml:space="preserve">Sartori  </t>
  </si>
  <si>
    <t xml:space="preserve">Michele  </t>
  </si>
  <si>
    <t xml:space="preserve">M  </t>
  </si>
  <si>
    <t xml:space="preserve">Casone Noceto  </t>
  </si>
  <si>
    <t xml:space="preserve">Vignali </t>
  </si>
  <si>
    <t xml:space="preserve">M </t>
  </si>
  <si>
    <t xml:space="preserve">Casone Noceto </t>
  </si>
  <si>
    <t xml:space="preserve">Di Croce </t>
  </si>
  <si>
    <t xml:space="preserve">Michele </t>
  </si>
  <si>
    <t xml:space="preserve">Pol. Cansium </t>
  </si>
  <si>
    <t xml:space="preserve">Nieppi </t>
  </si>
  <si>
    <t xml:space="preserve">Cittadella </t>
  </si>
  <si>
    <t xml:space="preserve">Toschi </t>
  </si>
  <si>
    <t xml:space="preserve">Bertolini </t>
  </si>
  <si>
    <t xml:space="preserve">Pontremoli Bike </t>
  </si>
  <si>
    <t xml:space="preserve">Dall'ovo </t>
  </si>
  <si>
    <t xml:space="preserve">Minerva </t>
  </si>
  <si>
    <t xml:space="preserve">Lagomarsino </t>
  </si>
  <si>
    <t xml:space="preserve">Frecce Zena </t>
  </si>
  <si>
    <t xml:space="preserve">Spina </t>
  </si>
  <si>
    <t xml:space="preserve">G. P. Cittanova </t>
  </si>
  <si>
    <t xml:space="preserve">Tiripicchio </t>
  </si>
  <si>
    <t xml:space="preserve">Casati </t>
  </si>
  <si>
    <t xml:space="preserve">Corrado </t>
  </si>
  <si>
    <t xml:space="preserve">Ginnic Club </t>
  </si>
  <si>
    <t xml:space="preserve">Pruno </t>
  </si>
  <si>
    <t xml:space="preserve">Avis Ameglia </t>
  </si>
  <si>
    <t xml:space="preserve">Delchiappo </t>
  </si>
  <si>
    <t xml:space="preserve">Gb Sportbike/ciclop. </t>
  </si>
  <si>
    <t xml:space="preserve">Mattioli </t>
  </si>
  <si>
    <t xml:space="preserve">Kinomana </t>
  </si>
  <si>
    <t xml:space="preserve">Buratti </t>
  </si>
  <si>
    <t xml:space="preserve">Strafuso Running </t>
  </si>
  <si>
    <t xml:space="preserve">Scotta' </t>
  </si>
  <si>
    <t xml:space="preserve">Sebastiani </t>
  </si>
  <si>
    <t xml:space="preserve">Amicizia Caorso </t>
  </si>
  <si>
    <t xml:space="preserve">Risoli </t>
  </si>
  <si>
    <t xml:space="preserve">Giovanelli </t>
  </si>
  <si>
    <t xml:space="preserve">Frontiera 70 A.s. Running </t>
  </si>
  <si>
    <t xml:space="preserve">Musetti </t>
  </si>
  <si>
    <t xml:space="preserve">Team Skyracer </t>
  </si>
  <si>
    <t xml:space="preserve">Bordi </t>
  </si>
  <si>
    <t xml:space="preserve">Mo459 </t>
  </si>
  <si>
    <t xml:space="preserve">Fiori </t>
  </si>
  <si>
    <t xml:space="preserve">Faverzani </t>
  </si>
  <si>
    <t xml:space="preserve">Leonardo </t>
  </si>
  <si>
    <t xml:space="preserve">Quadrifoglio </t>
  </si>
  <si>
    <t xml:space="preserve">Crovini </t>
  </si>
  <si>
    <t xml:space="preserve">Di Castri </t>
  </si>
  <si>
    <t xml:space="preserve">Uccellini </t>
  </si>
  <si>
    <t xml:space="preserve">Pol. Torrile </t>
  </si>
  <si>
    <t xml:space="preserve">Beltrami </t>
  </si>
  <si>
    <t xml:space="preserve">Diego </t>
  </si>
  <si>
    <t xml:space="preserve">Cus Parma </t>
  </si>
  <si>
    <t xml:space="preserve">Maniello </t>
  </si>
  <si>
    <t xml:space="preserve">Christian </t>
  </si>
  <si>
    <t xml:space="preserve">Chilosi </t>
  </si>
  <si>
    <t xml:space="preserve">Outdoor Valtaro </t>
  </si>
  <si>
    <t xml:space="preserve">Gallicani </t>
  </si>
  <si>
    <t xml:space="preserve">Pablo </t>
  </si>
  <si>
    <t xml:space="preserve">Maraschi </t>
  </si>
  <si>
    <t xml:space="preserve">Giuliana </t>
  </si>
  <si>
    <t xml:space="preserve">F </t>
  </si>
  <si>
    <t xml:space="preserve">Atletica Scandiano </t>
  </si>
  <si>
    <t xml:space="preserve">P.a. Busseto </t>
  </si>
  <si>
    <t xml:space="preserve">Lugli </t>
  </si>
  <si>
    <t xml:space="preserve">Mamiello </t>
  </si>
  <si>
    <t xml:space="preserve">Graziano </t>
  </si>
  <si>
    <t xml:space="preserve">Gori </t>
  </si>
  <si>
    <t xml:space="preserve">Lorenzo </t>
  </si>
  <si>
    <t xml:space="preserve">Asd Trail 2 Laghi </t>
  </si>
  <si>
    <t xml:space="preserve">Sechi </t>
  </si>
  <si>
    <t xml:space="preserve">Coppi </t>
  </si>
  <si>
    <t xml:space="preserve">Mattia </t>
  </si>
  <si>
    <t xml:space="preserve">Guidi </t>
  </si>
  <si>
    <t xml:space="preserve">Asd Lupi D'appennino </t>
  </si>
  <si>
    <t xml:space="preserve">Dellapina </t>
  </si>
  <si>
    <t xml:space="preserve">Manuela </t>
  </si>
  <si>
    <t xml:space="preserve">Cantoni </t>
  </si>
  <si>
    <t xml:space="preserve">Rigolli </t>
  </si>
  <si>
    <t xml:space="preserve">Armando </t>
  </si>
  <si>
    <t xml:space="preserve">Lupi D'appennino </t>
  </si>
  <si>
    <t xml:space="preserve">Foglia </t>
  </si>
  <si>
    <t xml:space="preserve">Bernardoni </t>
  </si>
  <si>
    <t xml:space="preserve">Ornella </t>
  </si>
  <si>
    <t xml:space="preserve">Atletica Frignano </t>
  </si>
  <si>
    <t xml:space="preserve">Tamagni </t>
  </si>
  <si>
    <t xml:space="preserve">Soprani </t>
  </si>
  <si>
    <t xml:space="preserve">Italpose </t>
  </si>
  <si>
    <t xml:space="preserve">Porta </t>
  </si>
  <si>
    <t xml:space="preserve">Conte </t>
  </si>
  <si>
    <t xml:space="preserve">Vittorio </t>
  </si>
  <si>
    <t xml:space="preserve">A.s.d. Bipedi </t>
  </si>
  <si>
    <t xml:space="preserve">Zileri </t>
  </si>
  <si>
    <t xml:space="preserve">Traballi </t>
  </si>
  <si>
    <t xml:space="preserve">Leoncini </t>
  </si>
  <si>
    <t xml:space="preserve">Mangia </t>
  </si>
  <si>
    <t xml:space="preserve">Emilio </t>
  </si>
  <si>
    <t xml:space="preserve">Asd Bipedi </t>
  </si>
  <si>
    <t xml:space="preserve">Piccinini </t>
  </si>
  <si>
    <t xml:space="preserve">Govi </t>
  </si>
  <si>
    <t xml:space="preserve">Barbara </t>
  </si>
  <si>
    <t xml:space="preserve">Pol San Donnino </t>
  </si>
  <si>
    <t xml:space="preserve">Monica </t>
  </si>
  <si>
    <t xml:space="preserve">Pasini </t>
  </si>
  <si>
    <t xml:space="preserve">Ferrari </t>
  </si>
  <si>
    <t xml:space="preserve">Gabriele </t>
  </si>
  <si>
    <t xml:space="preserve">Asd Spirito Trail </t>
  </si>
  <si>
    <t xml:space="preserve">Quintavalla </t>
  </si>
  <si>
    <t xml:space="preserve">Mauro </t>
  </si>
  <si>
    <t xml:space="preserve">Forrest Group Pr </t>
  </si>
  <si>
    <t xml:space="preserve">Puerari </t>
  </si>
  <si>
    <t xml:space="preserve">Pattacini </t>
  </si>
  <si>
    <t xml:space="preserve">Rodolfi </t>
  </si>
  <si>
    <t xml:space="preserve">Coletti </t>
  </si>
  <si>
    <t xml:space="preserve">Maiorano </t>
  </si>
  <si>
    <t xml:space="preserve">Emanuele </t>
  </si>
  <si>
    <t xml:space="preserve">Arci Favaro </t>
  </si>
  <si>
    <t xml:space="preserve">Bassano </t>
  </si>
  <si>
    <t xml:space="preserve">Polisportiva Maranello </t>
  </si>
  <si>
    <t xml:space="preserve">Scaramelli </t>
  </si>
  <si>
    <t xml:space="preserve">Morena </t>
  </si>
  <si>
    <t xml:space="preserve">Bucci </t>
  </si>
  <si>
    <t xml:space="preserve">Atletica Manara </t>
  </si>
  <si>
    <t xml:space="preserve">Furia </t>
  </si>
  <si>
    <t xml:space="preserve">Michelini </t>
  </si>
  <si>
    <t xml:space="preserve">Franca </t>
  </si>
  <si>
    <t xml:space="preserve">G.p. Cittanova </t>
  </si>
  <si>
    <t xml:space="preserve">Boilini </t>
  </si>
  <si>
    <t xml:space="preserve">Ermana </t>
  </si>
  <si>
    <t xml:space="preserve">Pod. Cittanova </t>
  </si>
  <si>
    <t xml:space="preserve">Dall'asta </t>
  </si>
  <si>
    <t xml:space="preserve">Rivieri </t>
  </si>
  <si>
    <t xml:space="preserve">Doriano </t>
  </si>
  <si>
    <t xml:space="preserve">Uisp Parma </t>
  </si>
  <si>
    <t xml:space="preserve">Zurlini </t>
  </si>
  <si>
    <t xml:space="preserve">Marri </t>
  </si>
  <si>
    <t xml:space="preserve">Modena Atletica </t>
  </si>
  <si>
    <t xml:space="preserve">Grassetto </t>
  </si>
  <si>
    <t xml:space="preserve">Michela </t>
  </si>
  <si>
    <t xml:space="preserve">Pissera </t>
  </si>
  <si>
    <t xml:space="preserve">Zoni </t>
  </si>
  <si>
    <t xml:space="preserve">Stefania </t>
  </si>
  <si>
    <t xml:space="preserve">Benassi </t>
  </si>
  <si>
    <t xml:space="preserve">Gandolfi </t>
  </si>
  <si>
    <t xml:space="preserve">Cecilia </t>
  </si>
  <si>
    <t xml:space="preserve">Balestra </t>
  </si>
  <si>
    <t xml:space="preserve">Valeria </t>
  </si>
  <si>
    <t xml:space="preserve">Agnetti </t>
  </si>
  <si>
    <t xml:space="preserve">Zarotti </t>
  </si>
  <si>
    <t xml:space="preserve">Schia </t>
  </si>
  <si>
    <t xml:space="preserve">Riffaldi </t>
  </si>
  <si>
    <t xml:space="preserve">Dario </t>
  </si>
  <si>
    <t>Winter Trail del Borgo</t>
  </si>
  <si>
    <t>Borgo Val di Taro (PR) Italia - Domenica 13/02/2011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</si>
  <si>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</si>
  <si>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</si>
  <si>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</si>
  <si>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</si>
  <si>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</si>
  <si>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</si>
  <si>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</si>
  <si>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</si>
  <si>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</si>
  <si>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</si>
  <si>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</si>
  <si>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Alberto </t>
  </si>
  <si>
    <t xml:space="preserve">Massimiliano </t>
  </si>
  <si>
    <t xml:space="preserve">Maurizio </t>
  </si>
  <si>
    <t xml:space="preserve">Fabio </t>
  </si>
  <si>
    <t xml:space="preserve">Atterrato </t>
  </si>
  <si>
    <t xml:space="preserve">Runners Termoli </t>
  </si>
  <si>
    <t xml:space="preserve">Paolo </t>
  </si>
  <si>
    <t xml:space="preserve">Carlo </t>
  </si>
  <si>
    <t xml:space="preserve">Roberto </t>
  </si>
  <si>
    <t xml:space="preserve">Marco </t>
  </si>
  <si>
    <t xml:space="preserve">Riccardo </t>
  </si>
  <si>
    <t xml:space="preserve">Libero </t>
  </si>
  <si>
    <t xml:space="preserve">Massimo </t>
  </si>
  <si>
    <t xml:space="preserve">Giancarlo </t>
  </si>
  <si>
    <t xml:space="preserve">Stefano </t>
  </si>
  <si>
    <t xml:space="preserve">Giacomo </t>
  </si>
  <si>
    <t xml:space="preserve">Enrico </t>
  </si>
  <si>
    <t xml:space="preserve">Fabrizio </t>
  </si>
  <si>
    <t xml:space="preserve">Giovanni </t>
  </si>
  <si>
    <t xml:space="preserve">Filippo </t>
  </si>
  <si>
    <t xml:space="preserve">Daniele </t>
  </si>
  <si>
    <t xml:space="preserve">Luca </t>
  </si>
  <si>
    <t xml:space="preserve">Franco </t>
  </si>
  <si>
    <t xml:space="preserve">Gianluca </t>
  </si>
  <si>
    <t xml:space="preserve">Antonio </t>
  </si>
  <si>
    <t xml:space="preserve">Luigi </t>
  </si>
  <si>
    <t xml:space="preserve">Marcello </t>
  </si>
  <si>
    <t xml:space="preserve">Claudio </t>
  </si>
  <si>
    <t xml:space="preserve">Nicola </t>
  </si>
  <si>
    <t xml:space="preserve">Mario </t>
  </si>
  <si>
    <t xml:space="preserve">Ricci </t>
  </si>
  <si>
    <t xml:space="preserve">Fausto </t>
  </si>
  <si>
    <t xml:space="preserve">Giuliano </t>
  </si>
  <si>
    <t xml:space="preserve">Chiesa </t>
  </si>
  <si>
    <t xml:space="preserve">Davide </t>
  </si>
  <si>
    <t xml:space="preserve">Federico </t>
  </si>
  <si>
    <t xml:space="preserve">Matteo </t>
  </si>
  <si>
    <t xml:space="preserve">Alessandro </t>
  </si>
  <si>
    <t xml:space="preserve">Bruno </t>
  </si>
  <si>
    <t xml:space="preserve">Federica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</si>
</sst>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32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156</v>
      </c>
      <c r="B2" s="29"/>
      <c r="C2" s="29"/>
      <c r="D2" s="29"/>
      <c r="E2" s="29"/>
      <c r="F2" s="29"/>
      <c r="G2" s="29"/>
      <c r="H2" s="3" t="s">
        <v>157</v>
      </c>
      <c r="I2" s="4">
        <v>15</v>
      </c>
    </row>
    <row r="3" spans="1:9" ht="37.5" customHeight="1">
      <c r="A3" s="5" t="s">
        <v>158</v>
      </c>
      <c r="B3" s="6" t="s">
        <v>159</v>
      </c>
      <c r="C3" s="7" t="s">
        <v>160</v>
      </c>
      <c r="D3" s="7" t="s">
        <v>161</v>
      </c>
      <c r="E3" s="8" t="s">
        <v>162</v>
      </c>
      <c r="F3" s="9" t="s">
        <v>163</v>
      </c>
      <c r="G3" s="9" t="s">
        <v>164</v>
      </c>
      <c r="H3" s="10" t="s">
        <v>165</v>
      </c>
      <c r="I3" s="10" t="s">
        <v>166</v>
      </c>
    </row>
    <row r="4" spans="1:9" s="11" customFormat="1" ht="15" customHeight="1">
      <c r="A4" s="15">
        <v>1</v>
      </c>
      <c r="B4" s="16" t="s">
        <v>2</v>
      </c>
      <c r="C4" s="16" t="s">
        <v>3</v>
      </c>
      <c r="D4" s="15" t="s">
        <v>4</v>
      </c>
      <c r="E4" s="16" t="s">
        <v>5</v>
      </c>
      <c r="F4" s="25">
        <v>0.05509259259259259</v>
      </c>
      <c r="G4" s="15" t="str">
        <f aca="true" t="shared" si="0" ref="G4:G67">TEXT(INT((HOUR(F4)*3600+MINUTE(F4)*60+SECOND(F4))/$I$2/60),"0")&amp;"."&amp;TEXT(MOD((HOUR(F4)*3600+MINUTE(F4)*60+SECOND(F4))/$I$2,60),"00")&amp;"/km"</f>
        <v>5.17/km</v>
      </c>
      <c r="H4" s="21">
        <f aca="true" t="shared" si="1" ref="H4:H31">F4-$F$4</f>
        <v>0</v>
      </c>
      <c r="I4" s="21">
        <f>F4-INDEX($F$4:$F$117,MATCH(D4,$D$4:$D$117,0))</f>
        <v>0</v>
      </c>
    </row>
    <row r="5" spans="1:9" s="11" customFormat="1" ht="15" customHeight="1">
      <c r="A5" s="17">
        <v>2</v>
      </c>
      <c r="B5" s="18" t="s">
        <v>6</v>
      </c>
      <c r="C5" s="18" t="s">
        <v>185</v>
      </c>
      <c r="D5" s="17" t="s">
        <v>7</v>
      </c>
      <c r="E5" s="18" t="s">
        <v>8</v>
      </c>
      <c r="F5" s="26">
        <v>0.056921296296296296</v>
      </c>
      <c r="G5" s="17" t="str">
        <f t="shared" si="0"/>
        <v>5.28/km</v>
      </c>
      <c r="H5" s="22">
        <f t="shared" si="1"/>
        <v>0.0018287037037037074</v>
      </c>
      <c r="I5" s="22">
        <f>F5-INDEX($F$4:$F$117,MATCH(D5,$D$4:$D$117,0))</f>
        <v>0</v>
      </c>
    </row>
    <row r="6" spans="1:9" s="11" customFormat="1" ht="15" customHeight="1">
      <c r="A6" s="17">
        <v>3</v>
      </c>
      <c r="B6" s="18" t="s">
        <v>9</v>
      </c>
      <c r="C6" s="18" t="s">
        <v>10</v>
      </c>
      <c r="D6" s="17" t="s">
        <v>7</v>
      </c>
      <c r="E6" s="18" t="s">
        <v>11</v>
      </c>
      <c r="F6" s="26">
        <v>0.057060185185185186</v>
      </c>
      <c r="G6" s="17" t="str">
        <f t="shared" si="0"/>
        <v>5.29/km</v>
      </c>
      <c r="H6" s="22">
        <f t="shared" si="1"/>
        <v>0.001967592592592597</v>
      </c>
      <c r="I6" s="22">
        <f>F6-INDEX($F$4:$F$117,MATCH(D6,$D$4:$D$117,0))</f>
        <v>0.00013888888888888978</v>
      </c>
    </row>
    <row r="7" spans="1:9" s="11" customFormat="1" ht="15" customHeight="1">
      <c r="A7" s="17">
        <v>4</v>
      </c>
      <c r="B7" s="18" t="s">
        <v>12</v>
      </c>
      <c r="C7" s="18" t="s">
        <v>10</v>
      </c>
      <c r="D7" s="17" t="s">
        <v>7</v>
      </c>
      <c r="E7" s="18" t="s">
        <v>8</v>
      </c>
      <c r="F7" s="26">
        <v>0.057291666666666664</v>
      </c>
      <c r="G7" s="17" t="str">
        <f t="shared" si="0"/>
        <v>5.30/km</v>
      </c>
      <c r="H7" s="22">
        <f t="shared" si="1"/>
        <v>0.0021990740740740755</v>
      </c>
      <c r="I7" s="22">
        <f>F7-INDEX($F$4:$F$117,MATCH(D7,$D$4:$D$117,0))</f>
        <v>0.00037037037037036813</v>
      </c>
    </row>
    <row r="8" spans="1:9" s="11" customFormat="1" ht="15" customHeight="1">
      <c r="A8" s="17">
        <v>5</v>
      </c>
      <c r="B8" s="18" t="s">
        <v>0</v>
      </c>
      <c r="C8" s="18" t="s">
        <v>199</v>
      </c>
      <c r="D8" s="17" t="s">
        <v>7</v>
      </c>
      <c r="E8" s="18" t="s">
        <v>13</v>
      </c>
      <c r="F8" s="26">
        <v>0.06076388888888889</v>
      </c>
      <c r="G8" s="17" t="str">
        <f t="shared" si="0"/>
        <v>5.50/km</v>
      </c>
      <c r="H8" s="22">
        <f t="shared" si="1"/>
        <v>0.005671296296296299</v>
      </c>
      <c r="I8" s="22">
        <f>F8-INDEX($F$4:$F$117,MATCH(D8,$D$4:$D$117,0))</f>
        <v>0.003842592592592592</v>
      </c>
    </row>
    <row r="9" spans="1:9" s="11" customFormat="1" ht="15" customHeight="1">
      <c r="A9" s="17">
        <v>6</v>
      </c>
      <c r="B9" s="18" t="s">
        <v>14</v>
      </c>
      <c r="C9" s="18" t="s">
        <v>177</v>
      </c>
      <c r="D9" s="17" t="s">
        <v>7</v>
      </c>
      <c r="E9" s="18" t="s">
        <v>179</v>
      </c>
      <c r="F9" s="26">
        <v>0.06157407407407408</v>
      </c>
      <c r="G9" s="17" t="str">
        <f t="shared" si="0"/>
        <v>5.55/km</v>
      </c>
      <c r="H9" s="22">
        <f t="shared" si="1"/>
        <v>0.006481481481481491</v>
      </c>
      <c r="I9" s="22">
        <f>F9-INDEX($F$4:$F$117,MATCH(D9,$D$4:$D$117,0))</f>
        <v>0.0046527777777777835</v>
      </c>
    </row>
    <row r="10" spans="1:9" s="11" customFormat="1" ht="15" customHeight="1">
      <c r="A10" s="17">
        <v>7</v>
      </c>
      <c r="B10" s="18" t="s">
        <v>15</v>
      </c>
      <c r="C10" s="18" t="s">
        <v>205</v>
      </c>
      <c r="D10" s="17" t="s">
        <v>7</v>
      </c>
      <c r="E10" s="18" t="s">
        <v>16</v>
      </c>
      <c r="F10" s="26">
        <v>0.061689814814814815</v>
      </c>
      <c r="G10" s="17" t="str">
        <f t="shared" si="0"/>
        <v>5.55/km</v>
      </c>
      <c r="H10" s="22">
        <f t="shared" si="1"/>
        <v>0.0065972222222222265</v>
      </c>
      <c r="I10" s="22">
        <f>F10-INDEX($F$4:$F$117,MATCH(D10,$D$4:$D$117,0))</f>
        <v>0.004768518518518519</v>
      </c>
    </row>
    <row r="11" spans="1:9" s="11" customFormat="1" ht="15" customHeight="1">
      <c r="A11" s="17">
        <v>8</v>
      </c>
      <c r="B11" s="18" t="s">
        <v>17</v>
      </c>
      <c r="C11" s="18" t="s">
        <v>170</v>
      </c>
      <c r="D11" s="17" t="s">
        <v>7</v>
      </c>
      <c r="E11" s="18" t="s">
        <v>18</v>
      </c>
      <c r="F11" s="26">
        <v>0.0626388888888889</v>
      </c>
      <c r="G11" s="17" t="str">
        <f t="shared" si="0"/>
        <v>6.01/km</v>
      </c>
      <c r="H11" s="22">
        <f t="shared" si="1"/>
        <v>0.007546296296296308</v>
      </c>
      <c r="I11" s="22">
        <f>F11-INDEX($F$4:$F$117,MATCH(D11,$D$4:$D$117,0))</f>
        <v>0.0057175925925926005</v>
      </c>
    </row>
    <row r="12" spans="1:9" s="11" customFormat="1" ht="15" customHeight="1">
      <c r="A12" s="17">
        <v>9</v>
      </c>
      <c r="B12" s="18" t="s">
        <v>19</v>
      </c>
      <c r="C12" s="18" t="s">
        <v>200</v>
      </c>
      <c r="D12" s="17" t="s">
        <v>7</v>
      </c>
      <c r="E12" s="18" t="s">
        <v>20</v>
      </c>
      <c r="F12" s="26">
        <v>0.06377314814814815</v>
      </c>
      <c r="G12" s="17" t="str">
        <f t="shared" si="0"/>
        <v>6.07/km</v>
      </c>
      <c r="H12" s="22">
        <f t="shared" si="1"/>
        <v>0.00868055555555556</v>
      </c>
      <c r="I12" s="22">
        <f>F12-INDEX($F$4:$F$117,MATCH(D12,$D$4:$D$117,0))</f>
        <v>0.006851851851851852</v>
      </c>
    </row>
    <row r="13" spans="1:9" s="11" customFormat="1" ht="15" customHeight="1">
      <c r="A13" s="17">
        <v>10</v>
      </c>
      <c r="B13" s="18" t="s">
        <v>172</v>
      </c>
      <c r="C13" s="18" t="s">
        <v>169</v>
      </c>
      <c r="D13" s="17" t="s">
        <v>7</v>
      </c>
      <c r="E13" s="18" t="s">
        <v>173</v>
      </c>
      <c r="F13" s="26">
        <v>0.06534722222222222</v>
      </c>
      <c r="G13" s="17" t="str">
        <f t="shared" si="0"/>
        <v>6.16/km</v>
      </c>
      <c r="H13" s="22">
        <f t="shared" si="1"/>
        <v>0.010254629629629634</v>
      </c>
      <c r="I13" s="22">
        <f>F13-INDEX($F$4:$F$117,MATCH(D13,$D$4:$D$117,0))</f>
        <v>0.008425925925925927</v>
      </c>
    </row>
    <row r="14" spans="1:9" s="11" customFormat="1" ht="15" customHeight="1">
      <c r="A14" s="17">
        <v>11</v>
      </c>
      <c r="B14" s="18" t="s">
        <v>21</v>
      </c>
      <c r="C14" s="18" t="s">
        <v>191</v>
      </c>
      <c r="D14" s="17" t="s">
        <v>7</v>
      </c>
      <c r="E14" s="18" t="s">
        <v>22</v>
      </c>
      <c r="F14" s="26">
        <v>0.06565972222222222</v>
      </c>
      <c r="G14" s="17" t="str">
        <f t="shared" si="0"/>
        <v>6.18/km</v>
      </c>
      <c r="H14" s="22">
        <f t="shared" si="1"/>
        <v>0.010567129629629628</v>
      </c>
      <c r="I14" s="22">
        <f>F14-INDEX($F$4:$F$117,MATCH(D14,$D$4:$D$117,0))</f>
        <v>0.00873842592592592</v>
      </c>
    </row>
    <row r="15" spans="1:9" s="11" customFormat="1" ht="15" customHeight="1">
      <c r="A15" s="17">
        <v>12</v>
      </c>
      <c r="B15" s="18" t="s">
        <v>23</v>
      </c>
      <c r="C15" s="18" t="s">
        <v>177</v>
      </c>
      <c r="D15" s="17" t="s">
        <v>7</v>
      </c>
      <c r="E15" s="18" t="s">
        <v>13</v>
      </c>
      <c r="F15" s="26">
        <v>0.06666666666666667</v>
      </c>
      <c r="G15" s="17" t="str">
        <f t="shared" si="0"/>
        <v>6.24/km</v>
      </c>
      <c r="H15" s="22">
        <f t="shared" si="1"/>
        <v>0.011574074074074077</v>
      </c>
      <c r="I15" s="22">
        <f>F15-INDEX($F$4:$F$117,MATCH(D15,$D$4:$D$117,0))</f>
        <v>0.00974537037037037</v>
      </c>
    </row>
    <row r="16" spans="1:9" s="11" customFormat="1" ht="15" customHeight="1">
      <c r="A16" s="17">
        <v>13</v>
      </c>
      <c r="B16" s="18" t="s">
        <v>24</v>
      </c>
      <c r="C16" s="18" t="s">
        <v>25</v>
      </c>
      <c r="D16" s="17" t="s">
        <v>7</v>
      </c>
      <c r="E16" s="18" t="s">
        <v>26</v>
      </c>
      <c r="F16" s="26">
        <v>0.06680555555555556</v>
      </c>
      <c r="G16" s="17" t="str">
        <f t="shared" si="0"/>
        <v>6.25/km</v>
      </c>
      <c r="H16" s="22">
        <f t="shared" si="1"/>
        <v>0.011712962962962974</v>
      </c>
      <c r="I16" s="22">
        <f>F16-INDEX($F$4:$F$117,MATCH(D16,$D$4:$D$117,0))</f>
        <v>0.009884259259259266</v>
      </c>
    </row>
    <row r="17" spans="1:9" s="11" customFormat="1" ht="15" customHeight="1">
      <c r="A17" s="17">
        <v>14</v>
      </c>
      <c r="B17" s="18" t="s">
        <v>27</v>
      </c>
      <c r="C17" s="18" t="s">
        <v>202</v>
      </c>
      <c r="D17" s="17" t="s">
        <v>7</v>
      </c>
      <c r="E17" s="18" t="s">
        <v>28</v>
      </c>
      <c r="F17" s="26">
        <v>0.06730324074074073</v>
      </c>
      <c r="G17" s="17" t="str">
        <f t="shared" si="0"/>
        <v>6.28/km</v>
      </c>
      <c r="H17" s="22">
        <f t="shared" si="1"/>
        <v>0.012210648148148144</v>
      </c>
      <c r="I17" s="22">
        <f>F17-INDEX($F$4:$F$117,MATCH(D17,$D$4:$D$117,0))</f>
        <v>0.010381944444444437</v>
      </c>
    </row>
    <row r="18" spans="1:9" s="11" customFormat="1" ht="15" customHeight="1">
      <c r="A18" s="17">
        <v>15</v>
      </c>
      <c r="B18" s="18" t="s">
        <v>29</v>
      </c>
      <c r="C18" s="18" t="s">
        <v>168</v>
      </c>
      <c r="D18" s="17" t="s">
        <v>7</v>
      </c>
      <c r="E18" s="18" t="s">
        <v>30</v>
      </c>
      <c r="F18" s="26">
        <v>0.06769675925925926</v>
      </c>
      <c r="G18" s="17" t="str">
        <f t="shared" si="0"/>
        <v>6.30/km</v>
      </c>
      <c r="H18" s="22">
        <f t="shared" si="1"/>
        <v>0.012604166666666673</v>
      </c>
      <c r="I18" s="22">
        <f>F18-INDEX($F$4:$F$117,MATCH(D18,$D$4:$D$117,0))</f>
        <v>0.010775462962962966</v>
      </c>
    </row>
    <row r="19" spans="1:9" s="11" customFormat="1" ht="15" customHeight="1">
      <c r="A19" s="17">
        <v>16</v>
      </c>
      <c r="B19" s="18" t="s">
        <v>31</v>
      </c>
      <c r="C19" s="18" t="s">
        <v>176</v>
      </c>
      <c r="D19" s="17" t="s">
        <v>7</v>
      </c>
      <c r="E19" s="18" t="s">
        <v>32</v>
      </c>
      <c r="F19" s="26">
        <v>0.06887731481481481</v>
      </c>
      <c r="G19" s="17" t="str">
        <f t="shared" si="0"/>
        <v>6.37/km</v>
      </c>
      <c r="H19" s="22">
        <f t="shared" si="1"/>
        <v>0.013784722222222219</v>
      </c>
      <c r="I19" s="22">
        <f>F19-INDEX($F$4:$F$117,MATCH(D19,$D$4:$D$117,0))</f>
        <v>0.011956018518518512</v>
      </c>
    </row>
    <row r="20" spans="1:9" s="11" customFormat="1" ht="15" customHeight="1">
      <c r="A20" s="17">
        <v>17</v>
      </c>
      <c r="B20" s="18" t="s">
        <v>33</v>
      </c>
      <c r="C20" s="18" t="s">
        <v>186</v>
      </c>
      <c r="D20" s="17" t="s">
        <v>7</v>
      </c>
      <c r="E20" s="18" t="s">
        <v>34</v>
      </c>
      <c r="F20" s="26">
        <v>0.0690625</v>
      </c>
      <c r="G20" s="17" t="str">
        <f t="shared" si="0"/>
        <v>6.38/km</v>
      </c>
      <c r="H20" s="22">
        <f t="shared" si="1"/>
        <v>0.01396990740740741</v>
      </c>
      <c r="I20" s="22">
        <f>F20-INDEX($F$4:$F$117,MATCH(D20,$D$4:$D$117,0))</f>
        <v>0.012141203703703703</v>
      </c>
    </row>
    <row r="21" spans="1:9" s="11" customFormat="1" ht="15" customHeight="1">
      <c r="A21" s="17">
        <v>18</v>
      </c>
      <c r="B21" s="18" t="s">
        <v>35</v>
      </c>
      <c r="C21" s="18" t="s">
        <v>189</v>
      </c>
      <c r="D21" s="17" t="s">
        <v>7</v>
      </c>
      <c r="E21" s="18" t="s">
        <v>13</v>
      </c>
      <c r="F21" s="26">
        <v>0.06927083333333334</v>
      </c>
      <c r="G21" s="17" t="str">
        <f t="shared" si="0"/>
        <v>6.39/km</v>
      </c>
      <c r="H21" s="22">
        <f t="shared" si="1"/>
        <v>0.014178240740740748</v>
      </c>
      <c r="I21" s="22">
        <f>F21-INDEX($F$4:$F$117,MATCH(D21,$D$4:$D$117,0))</f>
        <v>0.01234953703703704</v>
      </c>
    </row>
    <row r="22" spans="1:9" s="11" customFormat="1" ht="15" customHeight="1">
      <c r="A22" s="17">
        <v>19</v>
      </c>
      <c r="B22" s="18" t="s">
        <v>36</v>
      </c>
      <c r="C22" s="18" t="s">
        <v>187</v>
      </c>
      <c r="D22" s="17" t="s">
        <v>7</v>
      </c>
      <c r="E22" s="18" t="s">
        <v>37</v>
      </c>
      <c r="F22" s="26">
        <v>0.07013888888888889</v>
      </c>
      <c r="G22" s="17" t="str">
        <f t="shared" si="0"/>
        <v>6.44/km</v>
      </c>
      <c r="H22" s="22">
        <f t="shared" si="1"/>
        <v>0.0150462962962963</v>
      </c>
      <c r="I22" s="22">
        <f>F22-INDEX($F$4:$F$117,MATCH(D22,$D$4:$D$117,0))</f>
        <v>0.013217592592592593</v>
      </c>
    </row>
    <row r="23" spans="1:9" s="11" customFormat="1" ht="15" customHeight="1">
      <c r="A23" s="17">
        <v>20</v>
      </c>
      <c r="B23" s="18" t="s">
        <v>38</v>
      </c>
      <c r="C23" s="18" t="s">
        <v>186</v>
      </c>
      <c r="D23" s="17" t="s">
        <v>7</v>
      </c>
      <c r="E23" s="18" t="s">
        <v>8</v>
      </c>
      <c r="F23" s="26">
        <v>0.07025462962962963</v>
      </c>
      <c r="G23" s="17" t="str">
        <f t="shared" si="0"/>
        <v>6.45/km</v>
      </c>
      <c r="H23" s="22">
        <f t="shared" si="1"/>
        <v>0.015162037037037036</v>
      </c>
      <c r="I23" s="22">
        <f>F23-INDEX($F$4:$F$117,MATCH(D23,$D$4:$D$117,0))</f>
        <v>0.013333333333333329</v>
      </c>
    </row>
    <row r="24" spans="1:9" s="11" customFormat="1" ht="15" customHeight="1">
      <c r="A24" s="17">
        <v>21</v>
      </c>
      <c r="B24" s="18" t="s">
        <v>39</v>
      </c>
      <c r="C24" s="18" t="s">
        <v>182</v>
      </c>
      <c r="D24" s="17" t="s">
        <v>7</v>
      </c>
      <c r="E24" s="18" t="s">
        <v>40</v>
      </c>
      <c r="F24" s="26">
        <v>0.07043981481481482</v>
      </c>
      <c r="G24" s="17" t="str">
        <f t="shared" si="0"/>
        <v>6.46/km</v>
      </c>
      <c r="H24" s="22">
        <f t="shared" si="1"/>
        <v>0.015347222222222227</v>
      </c>
      <c r="I24" s="22">
        <f>F24-INDEX($F$4:$F$117,MATCH(D24,$D$4:$D$117,0))</f>
        <v>0.01351851851851852</v>
      </c>
    </row>
    <row r="25" spans="1:9" s="11" customFormat="1" ht="15" customHeight="1">
      <c r="A25" s="17">
        <v>22</v>
      </c>
      <c r="B25" s="18" t="s">
        <v>41</v>
      </c>
      <c r="C25" s="18" t="s">
        <v>192</v>
      </c>
      <c r="D25" s="17" t="s">
        <v>7</v>
      </c>
      <c r="E25" s="18" t="s">
        <v>42</v>
      </c>
      <c r="F25" s="26">
        <v>0.07078703703703704</v>
      </c>
      <c r="G25" s="17" t="str">
        <f t="shared" si="0"/>
        <v>6.48/km</v>
      </c>
      <c r="H25" s="22">
        <f t="shared" si="1"/>
        <v>0.01569444444444445</v>
      </c>
      <c r="I25" s="22">
        <f>F25-INDEX($F$4:$F$117,MATCH(D25,$D$4:$D$117,0))</f>
        <v>0.013865740740740741</v>
      </c>
    </row>
    <row r="26" spans="1:9" s="11" customFormat="1" ht="15" customHeight="1">
      <c r="A26" s="17">
        <v>23</v>
      </c>
      <c r="B26" s="18" t="s">
        <v>43</v>
      </c>
      <c r="C26" s="18" t="s">
        <v>182</v>
      </c>
      <c r="D26" s="17" t="s">
        <v>7</v>
      </c>
      <c r="E26" s="18" t="s">
        <v>44</v>
      </c>
      <c r="F26" s="26">
        <v>0.07094907407407407</v>
      </c>
      <c r="G26" s="17" t="str">
        <f t="shared" si="0"/>
        <v>6.49/km</v>
      </c>
      <c r="H26" s="22">
        <f t="shared" si="1"/>
        <v>0.01585648148148148</v>
      </c>
      <c r="I26" s="22">
        <f>F26-INDEX($F$4:$F$117,MATCH(D26,$D$4:$D$117,0))</f>
        <v>0.014027777777777771</v>
      </c>
    </row>
    <row r="27" spans="1:9" s="12" customFormat="1" ht="15" customHeight="1">
      <c r="A27" s="17">
        <v>24</v>
      </c>
      <c r="B27" s="18" t="s">
        <v>45</v>
      </c>
      <c r="C27" s="18" t="s">
        <v>195</v>
      </c>
      <c r="D27" s="17" t="s">
        <v>7</v>
      </c>
      <c r="E27" s="18" t="s">
        <v>13</v>
      </c>
      <c r="F27" s="26">
        <v>0.07105324074074075</v>
      </c>
      <c r="G27" s="17" t="str">
        <f t="shared" si="0"/>
        <v>6.49/km</v>
      </c>
      <c r="H27" s="22">
        <f t="shared" si="1"/>
        <v>0.01596064814814816</v>
      </c>
      <c r="I27" s="22">
        <f>F27-INDEX($F$4:$F$117,MATCH(D27,$D$4:$D$117,0))</f>
        <v>0.014131944444444454</v>
      </c>
    </row>
    <row r="28" spans="1:9" s="11" customFormat="1" ht="15" customHeight="1">
      <c r="A28" s="17">
        <v>25</v>
      </c>
      <c r="B28" s="18" t="s">
        <v>46</v>
      </c>
      <c r="C28" s="18" t="s">
        <v>47</v>
      </c>
      <c r="D28" s="17" t="s">
        <v>7</v>
      </c>
      <c r="E28" s="18" t="s">
        <v>48</v>
      </c>
      <c r="F28" s="26">
        <v>0.07112268518518518</v>
      </c>
      <c r="G28" s="17" t="str">
        <f t="shared" si="0"/>
        <v>6.50/km</v>
      </c>
      <c r="H28" s="22">
        <f t="shared" si="1"/>
        <v>0.01603009259259259</v>
      </c>
      <c r="I28" s="22">
        <f>F28-INDEX($F$4:$F$117,MATCH(D28,$D$4:$D$117,0))</f>
        <v>0.014201388888888881</v>
      </c>
    </row>
    <row r="29" spans="1:9" s="11" customFormat="1" ht="15" customHeight="1">
      <c r="A29" s="17">
        <v>26</v>
      </c>
      <c r="B29" s="18" t="s">
        <v>49</v>
      </c>
      <c r="C29" s="18" t="s">
        <v>175</v>
      </c>
      <c r="D29" s="17" t="s">
        <v>7</v>
      </c>
      <c r="E29" s="18" t="s">
        <v>48</v>
      </c>
      <c r="F29" s="26">
        <v>0.07143518518518518</v>
      </c>
      <c r="G29" s="17" t="str">
        <f t="shared" si="0"/>
        <v>6.51/km</v>
      </c>
      <c r="H29" s="22">
        <f t="shared" si="1"/>
        <v>0.016342592592592596</v>
      </c>
      <c r="I29" s="22">
        <f>F29-INDEX($F$4:$F$117,MATCH(D29,$D$4:$D$117,0))</f>
        <v>0.014513888888888889</v>
      </c>
    </row>
    <row r="30" spans="1:9" s="11" customFormat="1" ht="15" customHeight="1">
      <c r="A30" s="17">
        <v>27</v>
      </c>
      <c r="B30" s="18" t="s">
        <v>50</v>
      </c>
      <c r="C30" s="18" t="s">
        <v>194</v>
      </c>
      <c r="D30" s="17" t="s">
        <v>7</v>
      </c>
      <c r="E30" s="18" t="s">
        <v>179</v>
      </c>
      <c r="F30" s="26">
        <v>0.07152777777777779</v>
      </c>
      <c r="G30" s="17" t="str">
        <f t="shared" si="0"/>
        <v>6.52/km</v>
      </c>
      <c r="H30" s="22">
        <f t="shared" si="1"/>
        <v>0.0164351851851852</v>
      </c>
      <c r="I30" s="22">
        <f>F30-INDEX($F$4:$F$117,MATCH(D30,$D$4:$D$117,0))</f>
        <v>0.014606481481481491</v>
      </c>
    </row>
    <row r="31" spans="1:9" s="11" customFormat="1" ht="15" customHeight="1">
      <c r="A31" s="17">
        <v>28</v>
      </c>
      <c r="B31" s="18" t="s">
        <v>51</v>
      </c>
      <c r="C31" s="18" t="s">
        <v>184</v>
      </c>
      <c r="D31" s="17" t="s">
        <v>7</v>
      </c>
      <c r="E31" s="18" t="s">
        <v>52</v>
      </c>
      <c r="F31" s="26">
        <v>0.07172453703703703</v>
      </c>
      <c r="G31" s="17" t="str">
        <f t="shared" si="0"/>
        <v>6.53/km</v>
      </c>
      <c r="H31" s="22">
        <f t="shared" si="1"/>
        <v>0.016631944444444442</v>
      </c>
      <c r="I31" s="22">
        <f>F31-INDEX($F$4:$F$117,MATCH(D31,$D$4:$D$117,0))</f>
        <v>0.014803240740740735</v>
      </c>
    </row>
    <row r="32" spans="1:9" s="11" customFormat="1" ht="15" customHeight="1">
      <c r="A32" s="17">
        <v>29</v>
      </c>
      <c r="B32" s="18" t="s">
        <v>53</v>
      </c>
      <c r="C32" s="18" t="s">
        <v>54</v>
      </c>
      <c r="D32" s="17" t="s">
        <v>7</v>
      </c>
      <c r="E32" s="18" t="s">
        <v>55</v>
      </c>
      <c r="F32" s="26">
        <v>0.0718287037037037</v>
      </c>
      <c r="G32" s="17" t="str">
        <f t="shared" si="0"/>
        <v>6.54/km</v>
      </c>
      <c r="H32" s="22">
        <f aca="true" t="shared" si="2" ref="H32:H89">F32-$F$4</f>
        <v>0.01673611111111111</v>
      </c>
      <c r="I32" s="22">
        <f>F32-INDEX($F$4:$F$117,MATCH(D32,$D$4:$D$117,0))</f>
        <v>0.014907407407407404</v>
      </c>
    </row>
    <row r="33" spans="1:9" s="11" customFormat="1" ht="15" customHeight="1">
      <c r="A33" s="17">
        <v>30</v>
      </c>
      <c r="B33" s="18" t="s">
        <v>56</v>
      </c>
      <c r="C33" s="18" t="s">
        <v>57</v>
      </c>
      <c r="D33" s="17" t="s">
        <v>7</v>
      </c>
      <c r="E33" s="18" t="s">
        <v>179</v>
      </c>
      <c r="F33" s="26">
        <v>0.0719212962962963</v>
      </c>
      <c r="G33" s="17" t="str">
        <f t="shared" si="0"/>
        <v>6.54/km</v>
      </c>
      <c r="H33" s="22">
        <f t="shared" si="2"/>
        <v>0.016828703703703714</v>
      </c>
      <c r="I33" s="22">
        <f>F33-INDEX($F$4:$F$117,MATCH(D33,$D$4:$D$117,0))</f>
        <v>0.015000000000000006</v>
      </c>
    </row>
    <row r="34" spans="1:9" s="11" customFormat="1" ht="15" customHeight="1">
      <c r="A34" s="17">
        <v>31</v>
      </c>
      <c r="B34" s="18" t="s">
        <v>58</v>
      </c>
      <c r="C34" s="18" t="s">
        <v>176</v>
      </c>
      <c r="D34" s="17" t="s">
        <v>7</v>
      </c>
      <c r="E34" s="18" t="s">
        <v>59</v>
      </c>
      <c r="F34" s="26">
        <v>0.07202546296296296</v>
      </c>
      <c r="G34" s="17" t="str">
        <f t="shared" si="0"/>
        <v>6.55/km</v>
      </c>
      <c r="H34" s="22">
        <f t="shared" si="2"/>
        <v>0.01693287037037037</v>
      </c>
      <c r="I34" s="22">
        <f>F34-INDEX($F$4:$F$117,MATCH(D34,$D$4:$D$117,0))</f>
        <v>0.015104166666666662</v>
      </c>
    </row>
    <row r="35" spans="1:9" s="11" customFormat="1" ht="15" customHeight="1">
      <c r="A35" s="17">
        <v>32</v>
      </c>
      <c r="B35" s="18" t="s">
        <v>60</v>
      </c>
      <c r="C35" s="18" t="s">
        <v>61</v>
      </c>
      <c r="D35" s="17" t="s">
        <v>7</v>
      </c>
      <c r="E35" s="18" t="s">
        <v>48</v>
      </c>
      <c r="F35" s="26">
        <v>0.07209490740740741</v>
      </c>
      <c r="G35" s="17" t="str">
        <f t="shared" si="0"/>
        <v>6.55/km</v>
      </c>
      <c r="H35" s="22">
        <f t="shared" si="2"/>
        <v>0.017002314814814824</v>
      </c>
      <c r="I35" s="22">
        <f>F35-INDEX($F$4:$F$117,MATCH(D35,$D$4:$D$117,0))</f>
        <v>0.015173611111111117</v>
      </c>
    </row>
    <row r="36" spans="1:9" s="11" customFormat="1" ht="15" customHeight="1">
      <c r="A36" s="17">
        <v>33</v>
      </c>
      <c r="B36" s="18" t="s">
        <v>62</v>
      </c>
      <c r="C36" s="18" t="s">
        <v>63</v>
      </c>
      <c r="D36" s="17" t="s">
        <v>64</v>
      </c>
      <c r="E36" s="18" t="s">
        <v>65</v>
      </c>
      <c r="F36" s="26">
        <v>0.07268518518518519</v>
      </c>
      <c r="G36" s="17" t="str">
        <f t="shared" si="0"/>
        <v>6.59/km</v>
      </c>
      <c r="H36" s="22">
        <f t="shared" si="2"/>
        <v>0.017592592592592597</v>
      </c>
      <c r="I36" s="22">
        <f>F36-INDEX($F$4:$F$117,MATCH(D36,$D$4:$D$117,0))</f>
        <v>0</v>
      </c>
    </row>
    <row r="37" spans="1:9" s="11" customFormat="1" ht="15" customHeight="1">
      <c r="A37" s="17">
        <v>34</v>
      </c>
      <c r="B37" s="18" t="s">
        <v>198</v>
      </c>
      <c r="C37" s="18" t="s">
        <v>181</v>
      </c>
      <c r="D37" s="17" t="s">
        <v>7</v>
      </c>
      <c r="E37" s="18" t="s">
        <v>66</v>
      </c>
      <c r="F37" s="26">
        <v>0.07268518518518519</v>
      </c>
      <c r="G37" s="17" t="str">
        <f t="shared" si="0"/>
        <v>6.59/km</v>
      </c>
      <c r="H37" s="22">
        <f t="shared" si="2"/>
        <v>0.017592592592592597</v>
      </c>
      <c r="I37" s="22">
        <f>F37-INDEX($F$4:$F$117,MATCH(D37,$D$4:$D$117,0))</f>
        <v>0.01576388888888889</v>
      </c>
    </row>
    <row r="38" spans="1:9" s="11" customFormat="1" ht="15" customHeight="1">
      <c r="A38" s="17">
        <v>35</v>
      </c>
      <c r="B38" s="18" t="s">
        <v>67</v>
      </c>
      <c r="C38" s="18" t="s">
        <v>168</v>
      </c>
      <c r="D38" s="17" t="s">
        <v>7</v>
      </c>
      <c r="E38" s="18" t="s">
        <v>65</v>
      </c>
      <c r="F38" s="26">
        <v>0.07337962962962963</v>
      </c>
      <c r="G38" s="17" t="str">
        <f t="shared" si="0"/>
        <v>7.03/km</v>
      </c>
      <c r="H38" s="22">
        <f t="shared" si="2"/>
        <v>0.01828703703703704</v>
      </c>
      <c r="I38" s="22">
        <f>F38-INDEX($F$4:$F$117,MATCH(D38,$D$4:$D$117,0))</f>
        <v>0.016458333333333332</v>
      </c>
    </row>
    <row r="39" spans="1:9" s="11" customFormat="1" ht="15" customHeight="1">
      <c r="A39" s="17">
        <v>36</v>
      </c>
      <c r="B39" s="18" t="s">
        <v>68</v>
      </c>
      <c r="C39" s="18" t="s">
        <v>69</v>
      </c>
      <c r="D39" s="17" t="s">
        <v>7</v>
      </c>
      <c r="E39" s="18" t="s">
        <v>179</v>
      </c>
      <c r="F39" s="26">
        <v>0.07369212962962964</v>
      </c>
      <c r="G39" s="17" t="str">
        <f t="shared" si="0"/>
        <v>7.04/km</v>
      </c>
      <c r="H39" s="22">
        <f t="shared" si="2"/>
        <v>0.018599537037037046</v>
      </c>
      <c r="I39" s="22">
        <f>F39-INDEX($F$4:$F$117,MATCH(D39,$D$4:$D$117,0))</f>
        <v>0.01677083333333334</v>
      </c>
    </row>
    <row r="40" spans="1:9" s="11" customFormat="1" ht="15" customHeight="1">
      <c r="A40" s="17">
        <v>37</v>
      </c>
      <c r="B40" s="18" t="s">
        <v>70</v>
      </c>
      <c r="C40" s="18" t="s">
        <v>71</v>
      </c>
      <c r="D40" s="17" t="s">
        <v>7</v>
      </c>
      <c r="E40" s="18" t="s">
        <v>72</v>
      </c>
      <c r="F40" s="26">
        <v>0.07413194444444444</v>
      </c>
      <c r="G40" s="17" t="str">
        <f t="shared" si="0"/>
        <v>7.07/km</v>
      </c>
      <c r="H40" s="22">
        <f t="shared" si="2"/>
        <v>0.019039351851851856</v>
      </c>
      <c r="I40" s="22">
        <f>F40-INDEX($F$4:$F$117,MATCH(D40,$D$4:$D$117,0))</f>
        <v>0.01721064814814815</v>
      </c>
    </row>
    <row r="41" spans="1:9" s="11" customFormat="1" ht="15" customHeight="1">
      <c r="A41" s="17">
        <v>38</v>
      </c>
      <c r="B41" s="18" t="s">
        <v>73</v>
      </c>
      <c r="C41" s="18" t="s">
        <v>187</v>
      </c>
      <c r="D41" s="17" t="s">
        <v>7</v>
      </c>
      <c r="E41" s="18" t="s">
        <v>32</v>
      </c>
      <c r="F41" s="26">
        <v>0.07486111111111111</v>
      </c>
      <c r="G41" s="17" t="str">
        <f t="shared" si="0"/>
        <v>7.11/km</v>
      </c>
      <c r="H41" s="22">
        <f t="shared" si="2"/>
        <v>0.019768518518518526</v>
      </c>
      <c r="I41" s="22">
        <f>F41-INDEX($F$4:$F$117,MATCH(D41,$D$4:$D$117,0))</f>
        <v>0.017939814814814818</v>
      </c>
    </row>
    <row r="42" spans="1:9" s="11" customFormat="1" ht="15" customHeight="1">
      <c r="A42" s="17">
        <v>39</v>
      </c>
      <c r="B42" s="18" t="s">
        <v>74</v>
      </c>
      <c r="C42" s="18" t="s">
        <v>75</v>
      </c>
      <c r="D42" s="17" t="s">
        <v>7</v>
      </c>
      <c r="E42" s="18" t="s">
        <v>179</v>
      </c>
      <c r="F42" s="26">
        <v>0.07607638888888889</v>
      </c>
      <c r="G42" s="17" t="str">
        <f t="shared" si="0"/>
        <v>7.18/km</v>
      </c>
      <c r="H42" s="22">
        <f t="shared" si="2"/>
        <v>0.0209837962962963</v>
      </c>
      <c r="I42" s="22">
        <f>F42-INDEX($F$4:$F$117,MATCH(D42,$D$4:$D$117,0))</f>
        <v>0.01915509259259259</v>
      </c>
    </row>
    <row r="43" spans="1:9" s="11" customFormat="1" ht="15" customHeight="1">
      <c r="A43" s="17">
        <v>40</v>
      </c>
      <c r="B43" s="18" t="s">
        <v>76</v>
      </c>
      <c r="C43" s="18" t="s">
        <v>188</v>
      </c>
      <c r="D43" s="17" t="s">
        <v>7</v>
      </c>
      <c r="E43" s="18" t="s">
        <v>77</v>
      </c>
      <c r="F43" s="26">
        <v>0.07634259259259259</v>
      </c>
      <c r="G43" s="17" t="str">
        <f t="shared" si="0"/>
        <v>7.20/km</v>
      </c>
      <c r="H43" s="22">
        <f t="shared" si="2"/>
        <v>0.021249999999999998</v>
      </c>
      <c r="I43" s="22">
        <f>F43-INDEX($F$4:$F$117,MATCH(D43,$D$4:$D$117,0))</f>
        <v>0.01942129629629629</v>
      </c>
    </row>
    <row r="44" spans="1:9" s="11" customFormat="1" ht="15" customHeight="1">
      <c r="A44" s="17">
        <v>41</v>
      </c>
      <c r="B44" s="18" t="s">
        <v>78</v>
      </c>
      <c r="C44" s="18" t="s">
        <v>79</v>
      </c>
      <c r="D44" s="17" t="s">
        <v>64</v>
      </c>
      <c r="E44" s="18" t="s">
        <v>13</v>
      </c>
      <c r="F44" s="26">
        <v>0.07675925925925926</v>
      </c>
      <c r="G44" s="17" t="str">
        <f t="shared" si="0"/>
        <v>7.22/km</v>
      </c>
      <c r="H44" s="22">
        <f t="shared" si="2"/>
        <v>0.021666666666666674</v>
      </c>
      <c r="I44" s="22">
        <f>F44-INDEX($F$4:$F$117,MATCH(D44,$D$4:$D$117,0))</f>
        <v>0.004074074074074077</v>
      </c>
    </row>
    <row r="45" spans="1:9" s="11" customFormat="1" ht="15" customHeight="1">
      <c r="A45" s="17">
        <v>42</v>
      </c>
      <c r="B45" s="18" t="s">
        <v>80</v>
      </c>
      <c r="C45" s="18" t="s">
        <v>203</v>
      </c>
      <c r="D45" s="17" t="s">
        <v>7</v>
      </c>
      <c r="E45" s="18" t="s">
        <v>32</v>
      </c>
      <c r="F45" s="26">
        <v>0.07685185185185185</v>
      </c>
      <c r="G45" s="17" t="str">
        <f t="shared" si="0"/>
        <v>7.23/km</v>
      </c>
      <c r="H45" s="22">
        <f t="shared" si="2"/>
        <v>0.021759259259259263</v>
      </c>
      <c r="I45" s="22">
        <f>F45-INDEX($F$4:$F$117,MATCH(D45,$D$4:$D$117,0))</f>
        <v>0.019930555555555556</v>
      </c>
    </row>
    <row r="46" spans="1:9" s="11" customFormat="1" ht="15" customHeight="1">
      <c r="A46" s="17">
        <v>43</v>
      </c>
      <c r="B46" s="18" t="s">
        <v>81</v>
      </c>
      <c r="C46" s="18" t="s">
        <v>82</v>
      </c>
      <c r="D46" s="17" t="s">
        <v>7</v>
      </c>
      <c r="E46" s="18" t="s">
        <v>83</v>
      </c>
      <c r="F46" s="26">
        <v>0.07711805555555555</v>
      </c>
      <c r="G46" s="17" t="str">
        <f t="shared" si="0"/>
        <v>7.24/km</v>
      </c>
      <c r="H46" s="22">
        <f t="shared" si="2"/>
        <v>0.022025462962962962</v>
      </c>
      <c r="I46" s="22">
        <f>F46-INDEX($F$4:$F$117,MATCH(D46,$D$4:$D$117,0))</f>
        <v>0.020196759259259255</v>
      </c>
    </row>
    <row r="47" spans="1:9" s="11" customFormat="1" ht="15" customHeight="1">
      <c r="A47" s="17">
        <v>44</v>
      </c>
      <c r="B47" s="18" t="s">
        <v>84</v>
      </c>
      <c r="C47" s="18" t="s">
        <v>185</v>
      </c>
      <c r="D47" s="17" t="s">
        <v>7</v>
      </c>
      <c r="E47" s="18" t="s">
        <v>8</v>
      </c>
      <c r="F47" s="26">
        <v>0.07725694444444443</v>
      </c>
      <c r="G47" s="17" t="str">
        <f t="shared" si="0"/>
        <v>7.25/km</v>
      </c>
      <c r="H47" s="22">
        <f t="shared" si="2"/>
        <v>0.022164351851851845</v>
      </c>
      <c r="I47" s="22">
        <f>F47-INDEX($F$4:$F$117,MATCH(D47,$D$4:$D$117,0))</f>
        <v>0.020335648148148137</v>
      </c>
    </row>
    <row r="48" spans="1:9" s="11" customFormat="1" ht="15" customHeight="1">
      <c r="A48" s="17">
        <v>45</v>
      </c>
      <c r="B48" s="18" t="s">
        <v>85</v>
      </c>
      <c r="C48" s="18" t="s">
        <v>86</v>
      </c>
      <c r="D48" s="17" t="s">
        <v>64</v>
      </c>
      <c r="E48" s="18" t="s">
        <v>87</v>
      </c>
      <c r="F48" s="26">
        <v>0.07733796296296297</v>
      </c>
      <c r="G48" s="17" t="str">
        <f t="shared" si="0"/>
        <v>7.25/km</v>
      </c>
      <c r="H48" s="22">
        <f t="shared" si="2"/>
        <v>0.02224537037037038</v>
      </c>
      <c r="I48" s="22">
        <f>F48-INDEX($F$4:$F$117,MATCH(D48,$D$4:$D$117,0))</f>
        <v>0.0046527777777777835</v>
      </c>
    </row>
    <row r="49" spans="1:9" s="11" customFormat="1" ht="15" customHeight="1">
      <c r="A49" s="17">
        <v>46</v>
      </c>
      <c r="B49" s="18" t="s">
        <v>88</v>
      </c>
      <c r="C49" s="18" t="s">
        <v>181</v>
      </c>
      <c r="D49" s="17" t="s">
        <v>7</v>
      </c>
      <c r="E49" s="18" t="s">
        <v>32</v>
      </c>
      <c r="F49" s="26">
        <v>0.07777777777777778</v>
      </c>
      <c r="G49" s="17" t="str">
        <f t="shared" si="0"/>
        <v>7.28/km</v>
      </c>
      <c r="H49" s="22">
        <f t="shared" si="2"/>
        <v>0.02268518518518519</v>
      </c>
      <c r="I49" s="22">
        <f>F49-INDEX($F$4:$F$117,MATCH(D49,$D$4:$D$117,0))</f>
        <v>0.020856481481481483</v>
      </c>
    </row>
    <row r="50" spans="1:9" s="11" customFormat="1" ht="15" customHeight="1">
      <c r="A50" s="17">
        <v>47</v>
      </c>
      <c r="B50" s="18" t="s">
        <v>89</v>
      </c>
      <c r="C50" s="18" t="s">
        <v>168</v>
      </c>
      <c r="D50" s="17" t="s">
        <v>7</v>
      </c>
      <c r="E50" s="18" t="s">
        <v>90</v>
      </c>
      <c r="F50" s="26">
        <v>0.07839120370370371</v>
      </c>
      <c r="G50" s="17" t="str">
        <f t="shared" si="0"/>
        <v>7.32/km</v>
      </c>
      <c r="H50" s="22">
        <f t="shared" si="2"/>
        <v>0.023298611111111124</v>
      </c>
      <c r="I50" s="22">
        <f>F50-INDEX($F$4:$F$117,MATCH(D50,$D$4:$D$117,0))</f>
        <v>0.021469907407407417</v>
      </c>
    </row>
    <row r="51" spans="1:9" s="11" customFormat="1" ht="15" customHeight="1">
      <c r="A51" s="17">
        <v>48</v>
      </c>
      <c r="B51" s="18" t="s">
        <v>91</v>
      </c>
      <c r="C51" s="18" t="s">
        <v>180</v>
      </c>
      <c r="D51" s="17" t="s">
        <v>7</v>
      </c>
      <c r="E51" s="18" t="s">
        <v>32</v>
      </c>
      <c r="F51" s="26">
        <v>0.08120370370370371</v>
      </c>
      <c r="G51" s="17" t="str">
        <f t="shared" si="0"/>
        <v>7.48/km</v>
      </c>
      <c r="H51" s="22">
        <f t="shared" si="2"/>
        <v>0.02611111111111112</v>
      </c>
      <c r="I51" s="22">
        <f>F51-INDEX($F$4:$F$117,MATCH(D51,$D$4:$D$117,0))</f>
        <v>0.024282407407407412</v>
      </c>
    </row>
    <row r="52" spans="1:9" s="11" customFormat="1" ht="15" customHeight="1">
      <c r="A52" s="17">
        <v>49</v>
      </c>
      <c r="B52" s="18" t="s">
        <v>92</v>
      </c>
      <c r="C52" s="18" t="s">
        <v>93</v>
      </c>
      <c r="D52" s="17" t="s">
        <v>7</v>
      </c>
      <c r="E52" s="18" t="s">
        <v>94</v>
      </c>
      <c r="F52" s="26">
        <v>0.08171296296296296</v>
      </c>
      <c r="G52" s="17" t="str">
        <f t="shared" si="0"/>
        <v>7.51/km</v>
      </c>
      <c r="H52" s="22">
        <f t="shared" si="2"/>
        <v>0.02662037037037037</v>
      </c>
      <c r="I52" s="22">
        <f>F52-INDEX($F$4:$F$117,MATCH(D52,$D$4:$D$117,0))</f>
        <v>0.024791666666666663</v>
      </c>
    </row>
    <row r="53" spans="1:9" s="13" customFormat="1" ht="15" customHeight="1">
      <c r="A53" s="17">
        <v>50</v>
      </c>
      <c r="B53" s="18" t="s">
        <v>95</v>
      </c>
      <c r="C53" s="18" t="s">
        <v>189</v>
      </c>
      <c r="D53" s="17" t="s">
        <v>7</v>
      </c>
      <c r="E53" s="18" t="s">
        <v>8</v>
      </c>
      <c r="F53" s="26">
        <v>0.08188657407407407</v>
      </c>
      <c r="G53" s="17" t="str">
        <f t="shared" si="0"/>
        <v>7.52/km</v>
      </c>
      <c r="H53" s="22">
        <f t="shared" si="2"/>
        <v>0.02679398148148148</v>
      </c>
      <c r="I53" s="22">
        <f>F53-INDEX($F$4:$F$117,MATCH(D53,$D$4:$D$117,0))</f>
        <v>0.024965277777777774</v>
      </c>
    </row>
    <row r="54" spans="1:9" s="11" customFormat="1" ht="15" customHeight="1">
      <c r="A54" s="17">
        <v>51</v>
      </c>
      <c r="B54" s="18" t="s">
        <v>96</v>
      </c>
      <c r="C54" s="18" t="s">
        <v>189</v>
      </c>
      <c r="D54" s="17" t="s">
        <v>7</v>
      </c>
      <c r="E54" s="18" t="s">
        <v>48</v>
      </c>
      <c r="F54" s="26">
        <v>0.08271990740740741</v>
      </c>
      <c r="G54" s="17" t="str">
        <f t="shared" si="0"/>
        <v>7.56/km</v>
      </c>
      <c r="H54" s="22">
        <f t="shared" si="2"/>
        <v>0.02762731481481482</v>
      </c>
      <c r="I54" s="22">
        <f>F54-INDEX($F$4:$F$117,MATCH(D54,$D$4:$D$117,0))</f>
        <v>0.025798611111111112</v>
      </c>
    </row>
    <row r="55" spans="1:9" s="11" customFormat="1" ht="15" customHeight="1">
      <c r="A55" s="17">
        <v>52</v>
      </c>
      <c r="B55" s="18" t="s">
        <v>97</v>
      </c>
      <c r="C55" s="18" t="s">
        <v>207</v>
      </c>
      <c r="D55" s="17" t="s">
        <v>64</v>
      </c>
      <c r="E55" s="18" t="s">
        <v>8</v>
      </c>
      <c r="F55" s="26">
        <v>0.0842824074074074</v>
      </c>
      <c r="G55" s="17" t="str">
        <f t="shared" si="0"/>
        <v>8.05/km</v>
      </c>
      <c r="H55" s="22">
        <f t="shared" si="2"/>
        <v>0.029189814814814814</v>
      </c>
      <c r="I55" s="22">
        <f>F55-INDEX($F$4:$F$117,MATCH(D55,$D$4:$D$117,0))</f>
        <v>0.011597222222222217</v>
      </c>
    </row>
    <row r="56" spans="1:9" s="11" customFormat="1" ht="15" customHeight="1">
      <c r="A56" s="17">
        <v>53</v>
      </c>
      <c r="B56" s="18" t="s">
        <v>98</v>
      </c>
      <c r="C56" s="18" t="s">
        <v>99</v>
      </c>
      <c r="D56" s="17" t="s">
        <v>7</v>
      </c>
      <c r="E56" s="18" t="s">
        <v>100</v>
      </c>
      <c r="F56" s="26">
        <v>0.08475694444444444</v>
      </c>
      <c r="G56" s="17" t="str">
        <f t="shared" si="0"/>
        <v>8.08/km</v>
      </c>
      <c r="H56" s="22">
        <f t="shared" si="2"/>
        <v>0.02966435185185185</v>
      </c>
      <c r="I56" s="22">
        <f>F56-INDEX($F$4:$F$117,MATCH(D56,$D$4:$D$117,0))</f>
        <v>0.027835648148148144</v>
      </c>
    </row>
    <row r="57" spans="1:9" s="11" customFormat="1" ht="15" customHeight="1">
      <c r="A57" s="17">
        <v>54</v>
      </c>
      <c r="B57" s="18" t="s">
        <v>101</v>
      </c>
      <c r="C57" s="18" t="s">
        <v>192</v>
      </c>
      <c r="D57" s="17" t="s">
        <v>7</v>
      </c>
      <c r="E57" s="18" t="s">
        <v>55</v>
      </c>
      <c r="F57" s="26">
        <v>0.08482638888888888</v>
      </c>
      <c r="G57" s="17" t="str">
        <f t="shared" si="0"/>
        <v>8.09/km</v>
      </c>
      <c r="H57" s="22">
        <f t="shared" si="2"/>
        <v>0.029733796296296293</v>
      </c>
      <c r="I57" s="22">
        <f>F57-INDEX($F$4:$F$117,MATCH(D57,$D$4:$D$117,0))</f>
        <v>0.027905092592592586</v>
      </c>
    </row>
    <row r="58" spans="1:9" s="11" customFormat="1" ht="15" customHeight="1">
      <c r="A58" s="17">
        <v>55</v>
      </c>
      <c r="B58" s="18" t="s">
        <v>102</v>
      </c>
      <c r="C58" s="18" t="s">
        <v>103</v>
      </c>
      <c r="D58" s="17" t="s">
        <v>64</v>
      </c>
      <c r="E58" s="18" t="s">
        <v>104</v>
      </c>
      <c r="F58" s="26">
        <v>0.08501157407407407</v>
      </c>
      <c r="G58" s="17" t="str">
        <f t="shared" si="0"/>
        <v>8.10/km</v>
      </c>
      <c r="H58" s="22">
        <f t="shared" si="2"/>
        <v>0.029918981481481484</v>
      </c>
      <c r="I58" s="22">
        <f>F58-INDEX($F$4:$F$117,MATCH(D58,$D$4:$D$117,0))</f>
        <v>0.012326388888888887</v>
      </c>
    </row>
    <row r="59" spans="1:9" s="11" customFormat="1" ht="15" customHeight="1">
      <c r="A59" s="17">
        <v>56</v>
      </c>
      <c r="B59" s="18" t="s">
        <v>105</v>
      </c>
      <c r="C59" s="18" t="s">
        <v>183</v>
      </c>
      <c r="D59" s="17" t="s">
        <v>7</v>
      </c>
      <c r="E59" s="18" t="s">
        <v>179</v>
      </c>
      <c r="F59" s="26">
        <v>0.08569444444444445</v>
      </c>
      <c r="G59" s="17" t="str">
        <f t="shared" si="0"/>
        <v>8.14/km</v>
      </c>
      <c r="H59" s="22">
        <f t="shared" si="2"/>
        <v>0.03060185185185186</v>
      </c>
      <c r="I59" s="22">
        <f>F59-INDEX($F$4:$F$117,MATCH(D59,$D$4:$D$117,0))</f>
        <v>0.028773148148148152</v>
      </c>
    </row>
    <row r="60" spans="1:9" s="11" customFormat="1" ht="15" customHeight="1">
      <c r="A60" s="17">
        <v>57</v>
      </c>
      <c r="B60" s="18" t="s">
        <v>106</v>
      </c>
      <c r="C60" s="18" t="s">
        <v>193</v>
      </c>
      <c r="D60" s="17" t="s">
        <v>7</v>
      </c>
      <c r="E60" s="18" t="s">
        <v>179</v>
      </c>
      <c r="F60" s="26">
        <v>0.08645833333333335</v>
      </c>
      <c r="G60" s="17" t="str">
        <f t="shared" si="0"/>
        <v>8.18/km</v>
      </c>
      <c r="H60" s="22">
        <f t="shared" si="2"/>
        <v>0.031365740740740757</v>
      </c>
      <c r="I60" s="22">
        <f>F60-INDEX($F$4:$F$117,MATCH(D60,$D$4:$D$117,0))</f>
        <v>0.02953703703703705</v>
      </c>
    </row>
    <row r="61" spans="1:9" s="11" customFormat="1" ht="15" customHeight="1">
      <c r="A61" s="17">
        <v>58</v>
      </c>
      <c r="B61" s="18" t="s">
        <v>201</v>
      </c>
      <c r="C61" s="18" t="s">
        <v>193</v>
      </c>
      <c r="D61" s="17" t="s">
        <v>7</v>
      </c>
      <c r="E61" s="18" t="s">
        <v>179</v>
      </c>
      <c r="F61" s="26">
        <v>0.08657407407407408</v>
      </c>
      <c r="G61" s="17" t="str">
        <f t="shared" si="0"/>
        <v>8.19/km</v>
      </c>
      <c r="H61" s="22">
        <f t="shared" si="2"/>
        <v>0.03148148148148149</v>
      </c>
      <c r="I61" s="22">
        <f>F61-INDEX($F$4:$F$117,MATCH(D61,$D$4:$D$117,0))</f>
        <v>0.029652777777777785</v>
      </c>
    </row>
    <row r="62" spans="1:9" s="11" customFormat="1" ht="15" customHeight="1">
      <c r="A62" s="17">
        <v>59</v>
      </c>
      <c r="B62" s="18" t="s">
        <v>107</v>
      </c>
      <c r="C62" s="18" t="s">
        <v>108</v>
      </c>
      <c r="D62" s="17" t="s">
        <v>7</v>
      </c>
      <c r="E62" s="18" t="s">
        <v>109</v>
      </c>
      <c r="F62" s="26">
        <v>0.08754629629629629</v>
      </c>
      <c r="G62" s="17" t="str">
        <f t="shared" si="0"/>
        <v>8.24/km</v>
      </c>
      <c r="H62" s="22">
        <f t="shared" si="2"/>
        <v>0.0324537037037037</v>
      </c>
      <c r="I62" s="22">
        <f>F62-INDEX($F$4:$F$117,MATCH(D62,$D$4:$D$117,0))</f>
        <v>0.030624999999999993</v>
      </c>
    </row>
    <row r="63" spans="1:9" s="11" customFormat="1" ht="15" customHeight="1">
      <c r="A63" s="17">
        <v>60</v>
      </c>
      <c r="B63" s="18" t="s">
        <v>110</v>
      </c>
      <c r="C63" s="18" t="s">
        <v>111</v>
      </c>
      <c r="D63" s="17" t="s">
        <v>7</v>
      </c>
      <c r="E63" s="18" t="s">
        <v>112</v>
      </c>
      <c r="F63" s="26">
        <v>0.08784722222222223</v>
      </c>
      <c r="G63" s="17" t="str">
        <f t="shared" si="0"/>
        <v>8.26/km</v>
      </c>
      <c r="H63" s="22">
        <f t="shared" si="2"/>
        <v>0.03275462962962964</v>
      </c>
      <c r="I63" s="22">
        <f>F63-INDEX($F$4:$F$117,MATCH(D63,$D$4:$D$117,0))</f>
        <v>0.030925925925925933</v>
      </c>
    </row>
    <row r="64" spans="1:9" s="11" customFormat="1" ht="15" customHeight="1">
      <c r="A64" s="17">
        <v>61</v>
      </c>
      <c r="B64" s="18" t="s">
        <v>113</v>
      </c>
      <c r="C64" s="18" t="s">
        <v>200</v>
      </c>
      <c r="D64" s="17" t="s">
        <v>7</v>
      </c>
      <c r="E64" s="18" t="s">
        <v>109</v>
      </c>
      <c r="F64" s="26">
        <v>0.08784722222222223</v>
      </c>
      <c r="G64" s="17" t="str">
        <f t="shared" si="0"/>
        <v>8.26/km</v>
      </c>
      <c r="H64" s="22">
        <f t="shared" si="2"/>
        <v>0.03275462962962964</v>
      </c>
      <c r="I64" s="22">
        <f>F64-INDEX($F$4:$F$117,MATCH(D64,$D$4:$D$117,0))</f>
        <v>0.030925925925925933</v>
      </c>
    </row>
    <row r="65" spans="1:9" s="11" customFormat="1" ht="15" customHeight="1">
      <c r="A65" s="17">
        <v>62</v>
      </c>
      <c r="B65" s="18" t="s">
        <v>114</v>
      </c>
      <c r="C65" s="18" t="s">
        <v>175</v>
      </c>
      <c r="D65" s="17" t="s">
        <v>7</v>
      </c>
      <c r="E65" s="18" t="s">
        <v>18</v>
      </c>
      <c r="F65" s="26">
        <v>0.08784722222222223</v>
      </c>
      <c r="G65" s="17" t="str">
        <f t="shared" si="0"/>
        <v>8.26/km</v>
      </c>
      <c r="H65" s="22">
        <f t="shared" si="2"/>
        <v>0.03275462962962964</v>
      </c>
      <c r="I65" s="22">
        <f>F65-INDEX($F$4:$F$117,MATCH(D65,$D$4:$D$117,0))</f>
        <v>0.030925925925925933</v>
      </c>
    </row>
    <row r="66" spans="1:9" s="11" customFormat="1" ht="15" customHeight="1">
      <c r="A66" s="17">
        <v>63</v>
      </c>
      <c r="B66" s="18" t="s">
        <v>115</v>
      </c>
      <c r="C66" s="18" t="s">
        <v>197</v>
      </c>
      <c r="D66" s="17" t="s">
        <v>7</v>
      </c>
      <c r="E66" s="18" t="s">
        <v>22</v>
      </c>
      <c r="F66" s="26">
        <v>0.0886111111111111</v>
      </c>
      <c r="G66" s="17" t="str">
        <f t="shared" si="0"/>
        <v>8.30/km</v>
      </c>
      <c r="H66" s="22">
        <f t="shared" si="2"/>
        <v>0.03351851851851851</v>
      </c>
      <c r="I66" s="22">
        <f>F66-INDEX($F$4:$F$117,MATCH(D66,$D$4:$D$117,0))</f>
        <v>0.0316898148148148</v>
      </c>
    </row>
    <row r="67" spans="1:9" s="11" customFormat="1" ht="15" customHeight="1">
      <c r="A67" s="17">
        <v>64</v>
      </c>
      <c r="B67" s="18" t="s">
        <v>116</v>
      </c>
      <c r="C67" s="18" t="s">
        <v>204</v>
      </c>
      <c r="D67" s="17" t="s">
        <v>7</v>
      </c>
      <c r="E67" s="18" t="s">
        <v>48</v>
      </c>
      <c r="F67" s="26">
        <v>0.08864583333333333</v>
      </c>
      <c r="G67" s="17" t="str">
        <f t="shared" si="0"/>
        <v>8.31/km</v>
      </c>
      <c r="H67" s="22">
        <f t="shared" si="2"/>
        <v>0.03355324074074074</v>
      </c>
      <c r="I67" s="22">
        <f>F67-INDEX($F$4:$F$117,MATCH(D67,$D$4:$D$117,0))</f>
        <v>0.03172453703703703</v>
      </c>
    </row>
    <row r="68" spans="1:9" s="11" customFormat="1" ht="15" customHeight="1">
      <c r="A68" s="17">
        <v>65</v>
      </c>
      <c r="B68" s="18" t="s">
        <v>117</v>
      </c>
      <c r="C68" s="18" t="s">
        <v>118</v>
      </c>
      <c r="D68" s="17" t="s">
        <v>7</v>
      </c>
      <c r="E68" s="18" t="s">
        <v>119</v>
      </c>
      <c r="F68" s="26">
        <v>0.08909722222222222</v>
      </c>
      <c r="G68" s="17" t="str">
        <f aca="true" t="shared" si="3" ref="G68:G89">TEXT(INT((HOUR(F68)*3600+MINUTE(F68)*60+SECOND(F68))/$I$2/60),"0")&amp;"."&amp;TEXT(MOD((HOUR(F68)*3600+MINUTE(F68)*60+SECOND(F68))/$I$2,60),"00")&amp;"/km"</f>
        <v>8.33/km</v>
      </c>
      <c r="H68" s="22">
        <f t="shared" si="2"/>
        <v>0.03400462962962963</v>
      </c>
      <c r="I68" s="22">
        <f>F68-INDEX($F$4:$F$117,MATCH(D68,$D$4:$D$117,0))</f>
        <v>0.03217592592592592</v>
      </c>
    </row>
    <row r="69" spans="1:9" s="11" customFormat="1" ht="15" customHeight="1">
      <c r="A69" s="17">
        <v>66</v>
      </c>
      <c r="B69" s="18" t="s">
        <v>120</v>
      </c>
      <c r="C69" s="18" t="s">
        <v>180</v>
      </c>
      <c r="D69" s="17" t="s">
        <v>7</v>
      </c>
      <c r="E69" s="18" t="s">
        <v>121</v>
      </c>
      <c r="F69" s="26">
        <v>0.08993055555555556</v>
      </c>
      <c r="G69" s="17" t="str">
        <f t="shared" si="3"/>
        <v>8.38/km</v>
      </c>
      <c r="H69" s="22">
        <f t="shared" si="2"/>
        <v>0.034837962962962966</v>
      </c>
      <c r="I69" s="22">
        <f>F69-INDEX($F$4:$F$117,MATCH(D69,$D$4:$D$117,0))</f>
        <v>0.03300925925925926</v>
      </c>
    </row>
    <row r="70" spans="1:9" s="11" customFormat="1" ht="15" customHeight="1">
      <c r="A70" s="17">
        <v>67</v>
      </c>
      <c r="B70" s="18" t="s">
        <v>122</v>
      </c>
      <c r="C70" s="18" t="s">
        <v>123</v>
      </c>
      <c r="D70" s="17" t="s">
        <v>64</v>
      </c>
      <c r="E70" s="18" t="s">
        <v>121</v>
      </c>
      <c r="F70" s="26">
        <v>0.08993055555555556</v>
      </c>
      <c r="G70" s="17" t="str">
        <f t="shared" si="3"/>
        <v>8.38/km</v>
      </c>
      <c r="H70" s="22">
        <f t="shared" si="2"/>
        <v>0.034837962962962966</v>
      </c>
      <c r="I70" s="22">
        <f>F70-INDEX($F$4:$F$117,MATCH(D70,$D$4:$D$117,0))</f>
        <v>0.01724537037037037</v>
      </c>
    </row>
    <row r="71" spans="1:9" s="11" customFormat="1" ht="15" customHeight="1">
      <c r="A71" s="17">
        <v>68</v>
      </c>
      <c r="B71" s="18" t="s">
        <v>124</v>
      </c>
      <c r="C71" s="18" t="s">
        <v>174</v>
      </c>
      <c r="D71" s="17" t="s">
        <v>7</v>
      </c>
      <c r="E71" s="18" t="s">
        <v>125</v>
      </c>
      <c r="F71" s="26">
        <v>0.09085648148148147</v>
      </c>
      <c r="G71" s="17" t="str">
        <f t="shared" si="3"/>
        <v>8.43/km</v>
      </c>
      <c r="H71" s="22">
        <f t="shared" si="2"/>
        <v>0.03576388888888888</v>
      </c>
      <c r="I71" s="22">
        <f>F71-INDEX($F$4:$F$117,MATCH(D71,$D$4:$D$117,0))</f>
        <v>0.03393518518518517</v>
      </c>
    </row>
    <row r="72" spans="1:9" s="11" customFormat="1" ht="15" customHeight="1">
      <c r="A72" s="17">
        <v>69</v>
      </c>
      <c r="B72" s="18" t="s">
        <v>126</v>
      </c>
      <c r="C72" s="18" t="s">
        <v>206</v>
      </c>
      <c r="D72" s="17" t="s">
        <v>7</v>
      </c>
      <c r="E72" s="18" t="s">
        <v>104</v>
      </c>
      <c r="F72" s="26">
        <v>0.0909375</v>
      </c>
      <c r="G72" s="17" t="str">
        <f t="shared" si="3"/>
        <v>8.44/km</v>
      </c>
      <c r="H72" s="22">
        <f t="shared" si="2"/>
        <v>0.035844907407407416</v>
      </c>
      <c r="I72" s="22">
        <f>F72-INDEX($F$4:$F$117,MATCH(D72,$D$4:$D$117,0))</f>
        <v>0.03401620370370371</v>
      </c>
    </row>
    <row r="73" spans="1:9" s="11" customFormat="1" ht="15" customHeight="1">
      <c r="A73" s="17">
        <v>70</v>
      </c>
      <c r="B73" s="18" t="s">
        <v>127</v>
      </c>
      <c r="C73" s="18" t="s">
        <v>128</v>
      </c>
      <c r="D73" s="17" t="s">
        <v>64</v>
      </c>
      <c r="E73" s="18" t="s">
        <v>129</v>
      </c>
      <c r="F73" s="26">
        <v>0.09296296296296297</v>
      </c>
      <c r="G73" s="17" t="str">
        <f t="shared" si="3"/>
        <v>8.55/km</v>
      </c>
      <c r="H73" s="22">
        <f t="shared" si="2"/>
        <v>0.03787037037037038</v>
      </c>
      <c r="I73" s="22">
        <f>F73-INDEX($F$4:$F$117,MATCH(D73,$D$4:$D$117,0))</f>
        <v>0.020277777777777783</v>
      </c>
    </row>
    <row r="74" spans="1:9" s="11" customFormat="1" ht="15" customHeight="1">
      <c r="A74" s="17">
        <v>71</v>
      </c>
      <c r="B74" s="18" t="s">
        <v>130</v>
      </c>
      <c r="C74" s="18" t="s">
        <v>131</v>
      </c>
      <c r="D74" s="17" t="s">
        <v>64</v>
      </c>
      <c r="E74" s="18" t="s">
        <v>132</v>
      </c>
      <c r="F74" s="26">
        <v>0.09296296296296297</v>
      </c>
      <c r="G74" s="17" t="str">
        <f t="shared" si="3"/>
        <v>8.55/km</v>
      </c>
      <c r="H74" s="22">
        <f t="shared" si="2"/>
        <v>0.03787037037037038</v>
      </c>
      <c r="I74" s="22">
        <f>F74-INDEX($F$4:$F$117,MATCH(D74,$D$4:$D$117,0))</f>
        <v>0.020277777777777783</v>
      </c>
    </row>
    <row r="75" spans="1:9" s="11" customFormat="1" ht="15" customHeight="1">
      <c r="A75" s="17">
        <v>72</v>
      </c>
      <c r="B75" s="18" t="s">
        <v>133</v>
      </c>
      <c r="C75" s="18" t="s">
        <v>188</v>
      </c>
      <c r="D75" s="17" t="s">
        <v>7</v>
      </c>
      <c r="E75" s="18" t="s">
        <v>179</v>
      </c>
      <c r="F75" s="26">
        <v>0.09409722222222222</v>
      </c>
      <c r="G75" s="17" t="str">
        <f t="shared" si="3"/>
        <v>9.02/km</v>
      </c>
      <c r="H75" s="22">
        <f t="shared" si="2"/>
        <v>0.03900462962962963</v>
      </c>
      <c r="I75" s="22">
        <f>F75-INDEX($F$4:$F$117,MATCH(D75,$D$4:$D$117,0))</f>
        <v>0.037175925925925925</v>
      </c>
    </row>
    <row r="76" spans="1:9" s="11" customFormat="1" ht="15" customHeight="1">
      <c r="A76" s="17">
        <v>73</v>
      </c>
      <c r="B76" s="18" t="s">
        <v>134</v>
      </c>
      <c r="C76" s="18" t="s">
        <v>135</v>
      </c>
      <c r="D76" s="17" t="s">
        <v>7</v>
      </c>
      <c r="E76" s="18" t="s">
        <v>136</v>
      </c>
      <c r="F76" s="26">
        <v>0.09418981481481481</v>
      </c>
      <c r="G76" s="17" t="str">
        <f t="shared" si="3"/>
        <v>9.03/km</v>
      </c>
      <c r="H76" s="22">
        <f t="shared" si="2"/>
        <v>0.03909722222222222</v>
      </c>
      <c r="I76" s="22">
        <f>F76-INDEX($F$4:$F$117,MATCH(D76,$D$4:$D$117,0))</f>
        <v>0.03726851851851851</v>
      </c>
    </row>
    <row r="77" spans="1:9" s="11" customFormat="1" ht="15" customHeight="1">
      <c r="A77" s="17">
        <v>74</v>
      </c>
      <c r="B77" s="18" t="s">
        <v>137</v>
      </c>
      <c r="C77" s="18" t="s">
        <v>190</v>
      </c>
      <c r="D77" s="17" t="s">
        <v>7</v>
      </c>
      <c r="E77" s="18" t="s">
        <v>34</v>
      </c>
      <c r="F77" s="26">
        <v>0.09418981481481481</v>
      </c>
      <c r="G77" s="17" t="str">
        <f t="shared" si="3"/>
        <v>9.03/km</v>
      </c>
      <c r="H77" s="22">
        <f t="shared" si="2"/>
        <v>0.03909722222222222</v>
      </c>
      <c r="I77" s="22">
        <f>F77-INDEX($F$4:$F$117,MATCH(D77,$D$4:$D$117,0))</f>
        <v>0.03726851851851851</v>
      </c>
    </row>
    <row r="78" spans="1:9" s="11" customFormat="1" ht="15" customHeight="1">
      <c r="A78" s="17">
        <v>75</v>
      </c>
      <c r="B78" s="18" t="s">
        <v>138</v>
      </c>
      <c r="C78" s="18" t="s">
        <v>171</v>
      </c>
      <c r="D78" s="17" t="s">
        <v>7</v>
      </c>
      <c r="E78" s="18" t="s">
        <v>139</v>
      </c>
      <c r="F78" s="26">
        <v>0.09675925925925925</v>
      </c>
      <c r="G78" s="17" t="str">
        <f t="shared" si="3"/>
        <v>9.17/km</v>
      </c>
      <c r="H78" s="22">
        <f t="shared" si="2"/>
        <v>0.041666666666666664</v>
      </c>
      <c r="I78" s="22">
        <f>F78-INDEX($F$4:$F$117,MATCH(D78,$D$4:$D$117,0))</f>
        <v>0.03983796296296296</v>
      </c>
    </row>
    <row r="79" spans="1:9" s="11" customFormat="1" ht="15" customHeight="1">
      <c r="A79" s="17">
        <v>76</v>
      </c>
      <c r="B79" s="18" t="s">
        <v>140</v>
      </c>
      <c r="C79" s="18" t="s">
        <v>141</v>
      </c>
      <c r="D79" s="17" t="s">
        <v>64</v>
      </c>
      <c r="E79" s="18" t="s">
        <v>125</v>
      </c>
      <c r="F79" s="26">
        <v>0.09699074074074075</v>
      </c>
      <c r="G79" s="17" t="str">
        <f t="shared" si="3"/>
        <v>9.19/km</v>
      </c>
      <c r="H79" s="22">
        <f t="shared" si="2"/>
        <v>0.041898148148148164</v>
      </c>
      <c r="I79" s="22">
        <f>F79-INDEX($F$4:$F$117,MATCH(D79,$D$4:$D$117,0))</f>
        <v>0.024305555555555566</v>
      </c>
    </row>
    <row r="80" spans="1:9" s="13" customFormat="1" ht="15" customHeight="1">
      <c r="A80" s="17">
        <v>77</v>
      </c>
      <c r="B80" s="18" t="s">
        <v>142</v>
      </c>
      <c r="C80" s="18" t="s">
        <v>178</v>
      </c>
      <c r="D80" s="17" t="s">
        <v>7</v>
      </c>
      <c r="E80" s="18" t="s">
        <v>18</v>
      </c>
      <c r="F80" s="26">
        <v>0.09866898148148147</v>
      </c>
      <c r="G80" s="17" t="str">
        <f t="shared" si="3"/>
        <v>9.28/km</v>
      </c>
      <c r="H80" s="22">
        <f t="shared" si="2"/>
        <v>0.04357638888888888</v>
      </c>
      <c r="I80" s="22">
        <f>F80-INDEX($F$4:$F$117,MATCH(D80,$D$4:$D$117,0))</f>
        <v>0.04174768518518517</v>
      </c>
    </row>
    <row r="81" spans="1:9" s="11" customFormat="1" ht="15" customHeight="1">
      <c r="A81" s="17">
        <v>78</v>
      </c>
      <c r="B81" s="18" t="s">
        <v>143</v>
      </c>
      <c r="C81" s="18" t="s">
        <v>144</v>
      </c>
      <c r="D81" s="17" t="s">
        <v>64</v>
      </c>
      <c r="E81" s="18" t="s">
        <v>18</v>
      </c>
      <c r="F81" s="26">
        <v>0.09866898148148147</v>
      </c>
      <c r="G81" s="17" t="str">
        <f t="shared" si="3"/>
        <v>9.28/km</v>
      </c>
      <c r="H81" s="22">
        <f t="shared" si="2"/>
        <v>0.04357638888888888</v>
      </c>
      <c r="I81" s="22">
        <f>F81-INDEX($F$4:$F$117,MATCH(D81,$D$4:$D$117,0))</f>
        <v>0.025983796296296283</v>
      </c>
    </row>
    <row r="82" spans="1:9" s="11" customFormat="1" ht="15" customHeight="1">
      <c r="A82" s="17">
        <v>79</v>
      </c>
      <c r="B82" s="18" t="s">
        <v>145</v>
      </c>
      <c r="C82" s="18" t="s">
        <v>196</v>
      </c>
      <c r="D82" s="17" t="s">
        <v>7</v>
      </c>
      <c r="E82" s="18" t="s">
        <v>125</v>
      </c>
      <c r="F82" s="26">
        <v>0.10104166666666665</v>
      </c>
      <c r="G82" s="17" t="str">
        <f t="shared" si="3"/>
        <v>9.42/km</v>
      </c>
      <c r="H82" s="22">
        <f t="shared" si="2"/>
        <v>0.045949074074074066</v>
      </c>
      <c r="I82" s="22">
        <f>F82-INDEX($F$4:$F$117,MATCH(D82,$D$4:$D$117,0))</f>
        <v>0.04412037037037036</v>
      </c>
    </row>
    <row r="83" spans="1:9" s="11" customFormat="1" ht="15" customHeight="1">
      <c r="A83" s="17">
        <v>80</v>
      </c>
      <c r="B83" s="18" t="s">
        <v>146</v>
      </c>
      <c r="C83" s="18" t="s">
        <v>147</v>
      </c>
      <c r="D83" s="17" t="s">
        <v>64</v>
      </c>
      <c r="E83" s="18" t="s">
        <v>22</v>
      </c>
      <c r="F83" s="26">
        <v>0.10135416666666668</v>
      </c>
      <c r="G83" s="17" t="str">
        <f t="shared" si="3"/>
        <v>9.44/km</v>
      </c>
      <c r="H83" s="22">
        <f t="shared" si="2"/>
        <v>0.04626157407407409</v>
      </c>
      <c r="I83" s="22">
        <f>F83-INDEX($F$4:$F$117,MATCH(D83,$D$4:$D$117,0))</f>
        <v>0.02866898148148149</v>
      </c>
    </row>
    <row r="84" spans="1:9" ht="15" customHeight="1">
      <c r="A84" s="17">
        <v>81</v>
      </c>
      <c r="B84" s="18" t="s">
        <v>148</v>
      </c>
      <c r="C84" s="18" t="s">
        <v>149</v>
      </c>
      <c r="D84" s="17" t="s">
        <v>64</v>
      </c>
      <c r="E84" s="18" t="s">
        <v>136</v>
      </c>
      <c r="F84" s="26">
        <v>0.10436342592592592</v>
      </c>
      <c r="G84" s="17" t="str">
        <f t="shared" si="3"/>
        <v>10.01/km</v>
      </c>
      <c r="H84" s="22">
        <f t="shared" si="2"/>
        <v>0.049270833333333326</v>
      </c>
      <c r="I84" s="22">
        <f>F84-INDEX($F$4:$F$117,MATCH(D84,$D$4:$D$117,0))</f>
        <v>0.03167824074074073</v>
      </c>
    </row>
    <row r="85" spans="1:9" ht="15" customHeight="1">
      <c r="A85" s="17">
        <v>82</v>
      </c>
      <c r="B85" s="18" t="s">
        <v>150</v>
      </c>
      <c r="C85" s="18" t="s">
        <v>174</v>
      </c>
      <c r="D85" s="17" t="s">
        <v>7</v>
      </c>
      <c r="E85" s="18" t="s">
        <v>112</v>
      </c>
      <c r="F85" s="26">
        <v>0.10438657407407408</v>
      </c>
      <c r="G85" s="17" t="str">
        <f t="shared" si="3"/>
        <v>10.01/km</v>
      </c>
      <c r="H85" s="22">
        <f t="shared" si="2"/>
        <v>0.04929398148148149</v>
      </c>
      <c r="I85" s="22">
        <f>F85-INDEX($F$4:$F$117,MATCH(D85,$D$4:$D$117,0))</f>
        <v>0.04746527777777778</v>
      </c>
    </row>
    <row r="86" spans="1:9" ht="15" customHeight="1">
      <c r="A86" s="17">
        <v>83</v>
      </c>
      <c r="B86" s="18" t="s">
        <v>151</v>
      </c>
      <c r="C86" s="18" t="s">
        <v>144</v>
      </c>
      <c r="D86" s="17" t="s">
        <v>64</v>
      </c>
      <c r="E86" s="18" t="s">
        <v>32</v>
      </c>
      <c r="F86" s="26">
        <v>0.10706018518518519</v>
      </c>
      <c r="G86" s="17" t="str">
        <f t="shared" si="3"/>
        <v>10.17/km</v>
      </c>
      <c r="H86" s="22">
        <f t="shared" si="2"/>
        <v>0.0519675925925926</v>
      </c>
      <c r="I86" s="22">
        <f>F86-INDEX($F$4:$F$117,MATCH(D86,$D$4:$D$117,0))</f>
        <v>0.034375</v>
      </c>
    </row>
    <row r="87" spans="1:9" ht="15" customHeight="1">
      <c r="A87" s="17">
        <v>84</v>
      </c>
      <c r="B87" s="18" t="s">
        <v>203</v>
      </c>
      <c r="C87" s="18" t="s">
        <v>196</v>
      </c>
      <c r="D87" s="17" t="s">
        <v>7</v>
      </c>
      <c r="E87" s="18" t="s">
        <v>77</v>
      </c>
      <c r="F87" s="26">
        <v>0.109375</v>
      </c>
      <c r="G87" s="17" t="str">
        <f t="shared" si="3"/>
        <v>10.30/km</v>
      </c>
      <c r="H87" s="22">
        <f t="shared" si="2"/>
        <v>0.05428240740740741</v>
      </c>
      <c r="I87" s="22">
        <f>F87-INDEX($F$4:$F$117,MATCH(D87,$D$4:$D$117,0))</f>
        <v>0.052453703703703704</v>
      </c>
    </row>
    <row r="88" spans="1:9" ht="15" customHeight="1">
      <c r="A88" s="17">
        <v>85</v>
      </c>
      <c r="B88" s="18" t="s">
        <v>152</v>
      </c>
      <c r="C88" s="18" t="s">
        <v>182</v>
      </c>
      <c r="D88" s="17" t="s">
        <v>7</v>
      </c>
      <c r="E88" s="18" t="s">
        <v>8</v>
      </c>
      <c r="F88" s="26">
        <v>0.109375</v>
      </c>
      <c r="G88" s="17" t="str">
        <f t="shared" si="3"/>
        <v>10.30/km</v>
      </c>
      <c r="H88" s="22">
        <f t="shared" si="2"/>
        <v>0.05428240740740741</v>
      </c>
      <c r="I88" s="22">
        <f>F88-INDEX($F$4:$F$117,MATCH(D88,$D$4:$D$117,0))</f>
        <v>0.052453703703703704</v>
      </c>
    </row>
    <row r="89" spans="1:9" ht="15" customHeight="1">
      <c r="A89" s="19">
        <v>86</v>
      </c>
      <c r="B89" s="20" t="s">
        <v>153</v>
      </c>
      <c r="C89" s="20" t="s">
        <v>154</v>
      </c>
      <c r="D89" s="19" t="s">
        <v>7</v>
      </c>
      <c r="E89" s="20" t="s">
        <v>1</v>
      </c>
      <c r="F89" s="27">
        <v>0.1105787037037037</v>
      </c>
      <c r="G89" s="19" t="str">
        <f t="shared" si="3"/>
        <v>10.37/km</v>
      </c>
      <c r="H89" s="24">
        <f t="shared" si="2"/>
        <v>0.05548611111111112</v>
      </c>
      <c r="I89" s="24">
        <f>F89-INDEX($F$4:$F$117,MATCH(D89,$D$4:$D$117,0))</f>
        <v>0.05365740740740741</v>
      </c>
    </row>
  </sheetData>
  <autoFilter ref="A3:I8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Winter Trail del Borgo</v>
      </c>
      <c r="B1" s="30"/>
      <c r="C1" s="30"/>
    </row>
    <row r="2" spans="1:3" ht="33" customHeight="1">
      <c r="A2" s="31" t="str">
        <f>Individuale!A2&amp;" km. "&amp;Individuale!I2</f>
        <v>Borgo Val di Taro (PR) Italia - Domenica 13/02/2011 km. 15</v>
      </c>
      <c r="B2" s="31"/>
      <c r="C2" s="31"/>
    </row>
    <row r="3" spans="1:3" ht="24.75" customHeight="1">
      <c r="A3" s="14" t="s">
        <v>158</v>
      </c>
      <c r="B3" s="9" t="s">
        <v>162</v>
      </c>
      <c r="C3" s="9" t="s">
        <v>167</v>
      </c>
    </row>
    <row r="4" spans="1:3" ht="15" customHeight="1">
      <c r="A4" s="15">
        <v>1</v>
      </c>
      <c r="B4" s="16" t="s">
        <v>8</v>
      </c>
      <c r="C4" s="33">
        <v>7</v>
      </c>
    </row>
    <row r="5" spans="1:3" ht="15" customHeight="1">
      <c r="A5" s="17">
        <v>2</v>
      </c>
      <c r="B5" s="18" t="s">
        <v>32</v>
      </c>
      <c r="C5" s="34">
        <v>6</v>
      </c>
    </row>
    <row r="6" spans="1:3" ht="15" customHeight="1">
      <c r="A6" s="17">
        <v>3</v>
      </c>
      <c r="B6" s="18" t="s">
        <v>13</v>
      </c>
      <c r="C6" s="34">
        <v>5</v>
      </c>
    </row>
    <row r="7" spans="1:3" ht="15" customHeight="1">
      <c r="A7" s="17">
        <v>4</v>
      </c>
      <c r="B7" s="18" t="s">
        <v>48</v>
      </c>
      <c r="C7" s="34">
        <v>5</v>
      </c>
    </row>
    <row r="8" spans="1:3" ht="15" customHeight="1">
      <c r="A8" s="17">
        <v>5</v>
      </c>
      <c r="B8" s="18" t="s">
        <v>18</v>
      </c>
      <c r="C8" s="34">
        <v>4</v>
      </c>
    </row>
    <row r="9" spans="1:3" ht="15" customHeight="1">
      <c r="A9" s="17">
        <v>6</v>
      </c>
      <c r="B9" s="18" t="s">
        <v>125</v>
      </c>
      <c r="C9" s="34">
        <v>3</v>
      </c>
    </row>
    <row r="10" spans="1:3" ht="15" customHeight="1">
      <c r="A10" s="17">
        <v>7</v>
      </c>
      <c r="B10" s="18" t="s">
        <v>22</v>
      </c>
      <c r="C10" s="34">
        <v>3</v>
      </c>
    </row>
    <row r="11" spans="1:3" ht="15" customHeight="1">
      <c r="A11" s="17">
        <v>8</v>
      </c>
      <c r="B11" s="18" t="s">
        <v>77</v>
      </c>
      <c r="C11" s="34">
        <v>2</v>
      </c>
    </row>
    <row r="12" spans="1:3" ht="15" customHeight="1">
      <c r="A12" s="17">
        <v>9</v>
      </c>
      <c r="B12" s="18" t="s">
        <v>109</v>
      </c>
      <c r="C12" s="34">
        <v>2</v>
      </c>
    </row>
    <row r="13" spans="1:3" ht="15" customHeight="1">
      <c r="A13" s="17">
        <v>10</v>
      </c>
      <c r="B13" s="18" t="s">
        <v>65</v>
      </c>
      <c r="C13" s="34">
        <v>2</v>
      </c>
    </row>
    <row r="14" spans="1:3" ht="15" customHeight="1">
      <c r="A14" s="17">
        <v>11</v>
      </c>
      <c r="B14" s="18" t="s">
        <v>55</v>
      </c>
      <c r="C14" s="34">
        <v>2</v>
      </c>
    </row>
    <row r="15" spans="1:3" ht="15" customHeight="1">
      <c r="A15" s="17">
        <v>12</v>
      </c>
      <c r="B15" s="18" t="s">
        <v>112</v>
      </c>
      <c r="C15" s="34">
        <v>2</v>
      </c>
    </row>
    <row r="16" spans="1:3" ht="15" customHeight="1">
      <c r="A16" s="17">
        <v>13</v>
      </c>
      <c r="B16" s="18" t="s">
        <v>104</v>
      </c>
      <c r="C16" s="34">
        <v>2</v>
      </c>
    </row>
    <row r="17" spans="1:3" ht="15" customHeight="1">
      <c r="A17" s="17">
        <v>14</v>
      </c>
      <c r="B17" s="18" t="s">
        <v>121</v>
      </c>
      <c r="C17" s="34">
        <v>2</v>
      </c>
    </row>
    <row r="18" spans="1:3" ht="15" customHeight="1">
      <c r="A18" s="17">
        <v>15</v>
      </c>
      <c r="B18" s="18" t="s">
        <v>34</v>
      </c>
      <c r="C18" s="34">
        <v>2</v>
      </c>
    </row>
    <row r="19" spans="1:3" ht="15" customHeight="1">
      <c r="A19" s="17">
        <v>16</v>
      </c>
      <c r="B19" s="18" t="s">
        <v>136</v>
      </c>
      <c r="C19" s="34">
        <v>2</v>
      </c>
    </row>
    <row r="20" spans="1:3" ht="15" customHeight="1">
      <c r="A20" s="17">
        <v>17</v>
      </c>
      <c r="B20" s="18" t="s">
        <v>94</v>
      </c>
      <c r="C20" s="34">
        <v>1</v>
      </c>
    </row>
    <row r="21" spans="1:3" ht="15" customHeight="1">
      <c r="A21" s="17">
        <v>18</v>
      </c>
      <c r="B21" s="18" t="s">
        <v>37</v>
      </c>
      <c r="C21" s="34">
        <v>1</v>
      </c>
    </row>
    <row r="22" spans="1:3" ht="15" customHeight="1">
      <c r="A22" s="17">
        <v>19</v>
      </c>
      <c r="B22" s="18" t="s">
        <v>119</v>
      </c>
      <c r="C22" s="34">
        <v>1</v>
      </c>
    </row>
    <row r="23" spans="1:3" ht="15" customHeight="1">
      <c r="A23" s="17">
        <v>20</v>
      </c>
      <c r="B23" s="18" t="s">
        <v>100</v>
      </c>
      <c r="C23" s="34">
        <v>1</v>
      </c>
    </row>
    <row r="24" spans="1:3" ht="15" customHeight="1">
      <c r="A24" s="17">
        <v>21</v>
      </c>
      <c r="B24" s="18" t="s">
        <v>72</v>
      </c>
      <c r="C24" s="34">
        <v>1</v>
      </c>
    </row>
    <row r="25" spans="1:3" ht="15" customHeight="1">
      <c r="A25" s="17">
        <v>22</v>
      </c>
      <c r="B25" s="18" t="s">
        <v>87</v>
      </c>
      <c r="C25" s="34">
        <v>1</v>
      </c>
    </row>
    <row r="26" spans="1:3" ht="15" customHeight="1">
      <c r="A26" s="17">
        <v>23</v>
      </c>
      <c r="B26" s="18" t="s">
        <v>28</v>
      </c>
      <c r="C26" s="34">
        <v>1</v>
      </c>
    </row>
    <row r="27" spans="1:3" ht="15" customHeight="1">
      <c r="A27" s="17">
        <v>24</v>
      </c>
      <c r="B27" s="18" t="s">
        <v>5</v>
      </c>
      <c r="C27" s="34">
        <v>1</v>
      </c>
    </row>
    <row r="28" spans="1:3" ht="15" customHeight="1">
      <c r="A28" s="17">
        <v>25</v>
      </c>
      <c r="B28" s="18" t="s">
        <v>20</v>
      </c>
      <c r="C28" s="34">
        <v>1</v>
      </c>
    </row>
    <row r="29" spans="1:3" ht="15" customHeight="1">
      <c r="A29" s="17">
        <v>26</v>
      </c>
      <c r="B29" s="18" t="s">
        <v>40</v>
      </c>
      <c r="C29" s="34">
        <v>1</v>
      </c>
    </row>
    <row r="30" spans="1:3" ht="15" customHeight="1">
      <c r="A30" s="17">
        <v>27</v>
      </c>
      <c r="B30" s="18" t="s">
        <v>129</v>
      </c>
      <c r="C30" s="34">
        <v>1</v>
      </c>
    </row>
    <row r="31" spans="1:3" ht="15" customHeight="1">
      <c r="A31" s="17">
        <v>28</v>
      </c>
      <c r="B31" s="18" t="s">
        <v>30</v>
      </c>
      <c r="C31" s="34">
        <v>1</v>
      </c>
    </row>
    <row r="32" spans="1:3" ht="15" customHeight="1">
      <c r="A32" s="17">
        <v>29</v>
      </c>
      <c r="B32" s="18" t="s">
        <v>26</v>
      </c>
      <c r="C32" s="34">
        <v>1</v>
      </c>
    </row>
    <row r="33" spans="1:3" ht="15" customHeight="1">
      <c r="A33" s="17">
        <v>30</v>
      </c>
      <c r="B33" s="18" t="s">
        <v>1</v>
      </c>
      <c r="C33" s="34">
        <v>1</v>
      </c>
    </row>
    <row r="34" spans="1:3" ht="15" customHeight="1">
      <c r="A34" s="17">
        <v>31</v>
      </c>
      <c r="B34" s="18" t="s">
        <v>90</v>
      </c>
      <c r="C34" s="34">
        <v>1</v>
      </c>
    </row>
    <row r="35" spans="1:3" ht="15" customHeight="1">
      <c r="A35" s="17">
        <v>32</v>
      </c>
      <c r="B35" s="18" t="s">
        <v>83</v>
      </c>
      <c r="C35" s="34">
        <v>1</v>
      </c>
    </row>
    <row r="36" spans="1:3" ht="15" customHeight="1">
      <c r="A36" s="17">
        <v>33</v>
      </c>
      <c r="B36" s="18" t="s">
        <v>44</v>
      </c>
      <c r="C36" s="34">
        <v>1</v>
      </c>
    </row>
    <row r="37" spans="1:3" ht="15" customHeight="1">
      <c r="A37" s="17">
        <v>34</v>
      </c>
      <c r="B37" s="18" t="s">
        <v>139</v>
      </c>
      <c r="C37" s="34">
        <v>1</v>
      </c>
    </row>
    <row r="38" spans="1:3" ht="15" customHeight="1">
      <c r="A38" s="17">
        <v>35</v>
      </c>
      <c r="B38" s="18" t="s">
        <v>59</v>
      </c>
      <c r="C38" s="34">
        <v>1</v>
      </c>
    </row>
    <row r="39" spans="1:3" ht="15" customHeight="1">
      <c r="A39" s="17">
        <v>36</v>
      </c>
      <c r="B39" s="18" t="s">
        <v>66</v>
      </c>
      <c r="C39" s="34">
        <v>1</v>
      </c>
    </row>
    <row r="40" spans="1:3" ht="15" customHeight="1">
      <c r="A40" s="17">
        <v>37</v>
      </c>
      <c r="B40" s="18" t="s">
        <v>132</v>
      </c>
      <c r="C40" s="34">
        <v>1</v>
      </c>
    </row>
    <row r="41" spans="1:3" ht="15" customHeight="1">
      <c r="A41" s="17">
        <v>38</v>
      </c>
      <c r="B41" s="18" t="s">
        <v>11</v>
      </c>
      <c r="C41" s="34">
        <v>1</v>
      </c>
    </row>
    <row r="42" spans="1:3" ht="15" customHeight="1">
      <c r="A42" s="17">
        <v>39</v>
      </c>
      <c r="B42" s="18" t="s">
        <v>52</v>
      </c>
      <c r="C42" s="34">
        <v>1</v>
      </c>
    </row>
    <row r="43" spans="1:3" ht="15" customHeight="1">
      <c r="A43" s="17">
        <v>40</v>
      </c>
      <c r="B43" s="18" t="s">
        <v>16</v>
      </c>
      <c r="C43" s="34">
        <v>1</v>
      </c>
    </row>
    <row r="44" spans="1:3" ht="15" customHeight="1">
      <c r="A44" s="17">
        <v>41</v>
      </c>
      <c r="B44" s="18" t="s">
        <v>173</v>
      </c>
      <c r="C44" s="34">
        <v>1</v>
      </c>
    </row>
    <row r="45" spans="1:3" ht="15" customHeight="1">
      <c r="A45" s="17">
        <v>42</v>
      </c>
      <c r="B45" s="18" t="s">
        <v>42</v>
      </c>
      <c r="C45" s="34">
        <v>1</v>
      </c>
    </row>
    <row r="46" spans="1:3" ht="15" customHeight="1">
      <c r="A46" s="19">
        <v>43</v>
      </c>
      <c r="B46" s="20" t="s">
        <v>179</v>
      </c>
      <c r="C46" s="23">
        <v>9</v>
      </c>
    </row>
    <row r="47" ht="12.75">
      <c r="C47" s="2">
        <f>SUM(C4:C46)</f>
        <v>86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2011-02-16T11:21:50Z</dcterms:modified>
  <cp:category/>
  <cp:version/>
  <cp:contentType/>
  <cp:contentStatus/>
</cp:coreProperties>
</file>