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<sst xmlns="http://schemas.openxmlformats.org/spreadsheetml/2006/main" count="278" uniqueCount="149">
  <si>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</si>
  <si>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</si>
  <si>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</si>
  <si>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</si>
  <si>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</si>
  <si>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</si>
  <si>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</si>
  <si>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</si>
  <si>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</si>
  <si>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</si>
  <si>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</si>
  <si>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</si>
  <si>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Fois</t>
  </si>
  <si>
    <t>Christian</t>
  </si>
  <si>
    <t>E</t>
  </si>
  <si>
    <t>ASD trisport costa d'argento</t>
  </si>
  <si>
    <t>Paoli</t>
  </si>
  <si>
    <t>Roberto</t>
  </si>
  <si>
    <t>A</t>
  </si>
  <si>
    <t>Zonaolimpica Team</t>
  </si>
  <si>
    <t>Peretti</t>
  </si>
  <si>
    <t>Marco</t>
  </si>
  <si>
    <t>B</t>
  </si>
  <si>
    <t>Uisp Montalto</t>
  </si>
  <si>
    <t>Cognata</t>
  </si>
  <si>
    <t>Giuseppe</t>
  </si>
  <si>
    <t>D</t>
  </si>
  <si>
    <t>Liberty Atletic</t>
  </si>
  <si>
    <t>Petricca</t>
  </si>
  <si>
    <t>Mauro</t>
  </si>
  <si>
    <t>Libertas Ellera</t>
  </si>
  <si>
    <t>Rosi</t>
  </si>
  <si>
    <t>Patrizio</t>
  </si>
  <si>
    <t>Procacci</t>
  </si>
  <si>
    <t>Roberta</t>
  </si>
  <si>
    <t>O</t>
  </si>
  <si>
    <t>At. Nepi</t>
  </si>
  <si>
    <t>Cristofari</t>
  </si>
  <si>
    <t>Nicoletta</t>
  </si>
  <si>
    <t>P</t>
  </si>
  <si>
    <t>Liberi Podisti</t>
  </si>
  <si>
    <t>Marconi</t>
  </si>
  <si>
    <t>Simone</t>
  </si>
  <si>
    <t>Bolsena Forum</t>
  </si>
  <si>
    <t>Castellana</t>
  </si>
  <si>
    <t>Davide</t>
  </si>
  <si>
    <t>Asd Alto Lazio</t>
  </si>
  <si>
    <t>Daniele</t>
  </si>
  <si>
    <t>Monterosi run</t>
  </si>
  <si>
    <t>Corigliano</t>
  </si>
  <si>
    <t>Antonino</t>
  </si>
  <si>
    <t>F</t>
  </si>
  <si>
    <t>Atletica tuscania Etrusca</t>
  </si>
  <si>
    <t>Finocchi</t>
  </si>
  <si>
    <t>Giovanni</t>
  </si>
  <si>
    <t>Maietto</t>
  </si>
  <si>
    <t>Massimo</t>
  </si>
  <si>
    <t>G</t>
  </si>
  <si>
    <t>Polisportiva Montalto</t>
  </si>
  <si>
    <t>de Rosa</t>
  </si>
  <si>
    <t>Fabio</t>
  </si>
  <si>
    <t>Cesarini</t>
  </si>
  <si>
    <t>Giorgio</t>
  </si>
  <si>
    <t>C</t>
  </si>
  <si>
    <t>Capitoni</t>
  </si>
  <si>
    <t>Atletica di marco</t>
  </si>
  <si>
    <t>Brachetta</t>
  </si>
  <si>
    <t>Leonardo Maria</t>
  </si>
  <si>
    <t>Biagetti</t>
  </si>
  <si>
    <t>Stefano</t>
  </si>
  <si>
    <t>Rossetti</t>
  </si>
  <si>
    <t>Roca</t>
  </si>
  <si>
    <t>Luca</t>
  </si>
  <si>
    <t>Buoni</t>
  </si>
  <si>
    <t>Friggi</t>
  </si>
  <si>
    <t>Riccardo</t>
  </si>
  <si>
    <t>Marziali</t>
  </si>
  <si>
    <t>Angelo</t>
  </si>
  <si>
    <t>Alesini</t>
  </si>
  <si>
    <t>Arnaldo</t>
  </si>
  <si>
    <t>Saveri</t>
  </si>
  <si>
    <t>Massimiliano</t>
  </si>
  <si>
    <t>Petrarchi</t>
  </si>
  <si>
    <t>Salvatore</t>
  </si>
  <si>
    <t>H</t>
  </si>
  <si>
    <t>Nanni</t>
  </si>
  <si>
    <t>Fuori soglia</t>
  </si>
  <si>
    <t>Lunghi</t>
  </si>
  <si>
    <t>Emanuele</t>
  </si>
  <si>
    <t>Pizzo</t>
  </si>
  <si>
    <t>Flavio</t>
  </si>
  <si>
    <t>Ramacciani</t>
  </si>
  <si>
    <t>Wolf</t>
  </si>
  <si>
    <t>Steffi Kordula</t>
  </si>
  <si>
    <t>Borino</t>
  </si>
  <si>
    <t>Filippo Antonio</t>
  </si>
  <si>
    <t>Corradini</t>
  </si>
  <si>
    <t>Piergiorgio</t>
  </si>
  <si>
    <t>Terzoli</t>
  </si>
  <si>
    <t>Enrico</t>
  </si>
  <si>
    <t>Pierini</t>
  </si>
  <si>
    <t>Usai</t>
  </si>
  <si>
    <t>Gian Paolo</t>
  </si>
  <si>
    <t>Raffaele</t>
  </si>
  <si>
    <t>Severo</t>
  </si>
  <si>
    <t>Neto Ione</t>
  </si>
  <si>
    <t>Pasquel</t>
  </si>
  <si>
    <t>Ana Belen</t>
  </si>
  <si>
    <t>Silvestri</t>
  </si>
  <si>
    <t>Tenti</t>
  </si>
  <si>
    <t>Tuscia Atletica</t>
  </si>
  <si>
    <t>Marino</t>
  </si>
  <si>
    <t>Pietro</t>
  </si>
  <si>
    <t>I</t>
  </si>
  <si>
    <t>atletica Tarquinia 90</t>
  </si>
  <si>
    <t>Francioli</t>
  </si>
  <si>
    <t>Luigi</t>
  </si>
  <si>
    <t>Amatori Podistica terni</t>
  </si>
  <si>
    <t>Mordecchi</t>
  </si>
  <si>
    <t>Gino</t>
  </si>
  <si>
    <t>Carlini</t>
  </si>
  <si>
    <t>Andrea</t>
  </si>
  <si>
    <t>Atletica Vetralla</t>
  </si>
  <si>
    <t>Zaccaro</t>
  </si>
  <si>
    <t>Biagio</t>
  </si>
  <si>
    <t>Corri Castrovillari</t>
  </si>
  <si>
    <t>Buzzi</t>
  </si>
  <si>
    <t>Bruno Maria</t>
  </si>
  <si>
    <t>Botarelli</t>
  </si>
  <si>
    <t>Manuela</t>
  </si>
  <si>
    <t>Moretti</t>
  </si>
  <si>
    <t>Serafino</t>
  </si>
  <si>
    <t>friggi</t>
  </si>
  <si>
    <t>Santini</t>
  </si>
  <si>
    <t>Paolo</t>
  </si>
  <si>
    <t>Bentivoglio</t>
  </si>
  <si>
    <t>Rita</t>
  </si>
  <si>
    <t>D'Ambrosio</t>
  </si>
  <si>
    <t>Francesca</t>
  </si>
  <si>
    <t>Barbosa De Araujo</t>
  </si>
  <si>
    <t>Luzia</t>
  </si>
  <si>
    <t>Maria Teresa</t>
  </si>
  <si>
    <t>Cipolloni</t>
  </si>
  <si>
    <t>Carlo</t>
  </si>
  <si>
    <t>Individuale</t>
  </si>
  <si>
    <t>A.S.D. Podistica Solidarietà</t>
  </si>
  <si>
    <t>Urban Trail Grotte di S.Stefano</t>
  </si>
  <si>
    <t xml:space="preserve">1ª edizione </t>
  </si>
  <si>
    <t>Grotte Santo Stefano (VT) Italia - Domenica 15/11/2015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</si>
</sst>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71" fontId="30" fillId="0" borderId="12" xfId="0" applyNumberFormat="1" applyFont="1" applyFill="1" applyBorder="1" applyAlignment="1">
      <alignment horizontal="center" vertical="center"/>
    </xf>
    <xf numFmtId="21" fontId="30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171" fontId="30" fillId="0" borderId="18" xfId="0" applyNumberFormat="1" applyFont="1" applyFill="1" applyBorder="1" applyAlignment="1">
      <alignment horizontal="center" vertical="center"/>
    </xf>
    <xf numFmtId="21" fontId="30" fillId="0" borderId="18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horizontal="center" vertical="center"/>
    </xf>
    <xf numFmtId="21" fontId="30" fillId="0" borderId="13" xfId="0" applyNumberFormat="1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vertical="center"/>
    </xf>
    <xf numFmtId="171" fontId="50" fillId="35" borderId="18" xfId="0" applyNumberFormat="1" applyFont="1" applyFill="1" applyBorder="1" applyAlignment="1">
      <alignment horizontal="center" vertical="center"/>
    </xf>
    <xf numFmtId="21" fontId="50" fillId="35" borderId="18" xfId="0" applyNumberFormat="1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50" fillId="35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11" t="s">
        <v>146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147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13" t="s">
        <v>148</v>
      </c>
      <c r="B3" s="13"/>
      <c r="C3" s="13"/>
      <c r="D3" s="13"/>
      <c r="E3" s="13"/>
      <c r="F3" s="13"/>
      <c r="G3" s="13"/>
      <c r="H3" s="13"/>
      <c r="I3" s="3" t="s">
        <v>0</v>
      </c>
      <c r="J3" s="4">
        <v>9</v>
      </c>
    </row>
    <row r="4" spans="1:10" ht="37.5" customHeight="1">
      <c r="A4" s="34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11</v>
      </c>
      <c r="H4" s="35" t="s">
        <v>7</v>
      </c>
      <c r="I4" s="35" t="s">
        <v>8</v>
      </c>
      <c r="J4" s="35" t="s">
        <v>9</v>
      </c>
    </row>
    <row r="5" spans="1:10" s="8" customFormat="1" ht="15" customHeight="1">
      <c r="A5" s="18">
        <v>1</v>
      </c>
      <c r="B5" s="19" t="s">
        <v>12</v>
      </c>
      <c r="C5" s="19" t="s">
        <v>13</v>
      </c>
      <c r="D5" s="18" t="s">
        <v>14</v>
      </c>
      <c r="E5" s="19" t="s">
        <v>15</v>
      </c>
      <c r="F5" s="20">
        <v>0.02337962962962963</v>
      </c>
      <c r="G5" s="20">
        <v>0.02337962962962963</v>
      </c>
      <c r="H5" s="18" t="str">
        <f aca="true" t="shared" si="0" ref="H5:H18">TEXT(INT((HOUR(G5)*3600+MINUTE(G5)*60+SECOND(G5))/$J$3/60),"0")&amp;"."&amp;TEXT(MOD((HOUR(G5)*3600+MINUTE(G5)*60+SECOND(G5))/$J$3,60),"00")&amp;"/km"</f>
        <v>3.44/km</v>
      </c>
      <c r="I5" s="21">
        <f aca="true" t="shared" si="1" ref="I5:I18">G5-$G$5</f>
        <v>0</v>
      </c>
      <c r="J5" s="21">
        <f>G5-INDEX($G$5:$G$126,MATCH(D5,$D$5:$D$126,0))</f>
        <v>0</v>
      </c>
    </row>
    <row r="6" spans="1:10" s="8" customFormat="1" ht="15" customHeight="1">
      <c r="A6" s="22">
        <v>2</v>
      </c>
      <c r="B6" s="23" t="s">
        <v>16</v>
      </c>
      <c r="C6" s="23" t="s">
        <v>17</v>
      </c>
      <c r="D6" s="22" t="s">
        <v>18</v>
      </c>
      <c r="E6" s="23" t="s">
        <v>19</v>
      </c>
      <c r="F6" s="24">
        <v>0.023657407407407408</v>
      </c>
      <c r="G6" s="24">
        <v>0.023657407407407408</v>
      </c>
      <c r="H6" s="22" t="str">
        <f t="shared" si="0"/>
        <v>3.47/km</v>
      </c>
      <c r="I6" s="25">
        <f t="shared" si="1"/>
        <v>0.00027777777777777957</v>
      </c>
      <c r="J6" s="25">
        <f>G6-INDEX($G$5:$G$126,MATCH(D6,$D$5:$D$126,0))</f>
        <v>0</v>
      </c>
    </row>
    <row r="7" spans="1:10" s="8" customFormat="1" ht="15" customHeight="1">
      <c r="A7" s="22">
        <v>3</v>
      </c>
      <c r="B7" s="23" t="s">
        <v>20</v>
      </c>
      <c r="C7" s="23" t="s">
        <v>21</v>
      </c>
      <c r="D7" s="22" t="s">
        <v>22</v>
      </c>
      <c r="E7" s="23" t="s">
        <v>23</v>
      </c>
      <c r="F7" s="24">
        <v>0.02369212962962963</v>
      </c>
      <c r="G7" s="24">
        <v>0.02369212962962963</v>
      </c>
      <c r="H7" s="22" t="str">
        <f t="shared" si="0"/>
        <v>3.47/km</v>
      </c>
      <c r="I7" s="25">
        <f t="shared" si="1"/>
        <v>0.0003125000000000003</v>
      </c>
      <c r="J7" s="25">
        <f>G7-INDEX($G$5:$G$126,MATCH(D7,$D$5:$D$126,0))</f>
        <v>0</v>
      </c>
    </row>
    <row r="8" spans="1:10" s="8" customFormat="1" ht="15" customHeight="1">
      <c r="A8" s="22">
        <v>4</v>
      </c>
      <c r="B8" s="23" t="s">
        <v>24</v>
      </c>
      <c r="C8" s="23" t="s">
        <v>25</v>
      </c>
      <c r="D8" s="22" t="s">
        <v>26</v>
      </c>
      <c r="E8" s="23" t="s">
        <v>27</v>
      </c>
      <c r="F8" s="24">
        <v>0.023865740740740743</v>
      </c>
      <c r="G8" s="24">
        <v>0.023865740740740743</v>
      </c>
      <c r="H8" s="22" t="str">
        <f t="shared" si="0"/>
        <v>3.49/km</v>
      </c>
      <c r="I8" s="25">
        <f t="shared" si="1"/>
        <v>0.00048611111111111424</v>
      </c>
      <c r="J8" s="25">
        <f>G8-INDEX($G$5:$G$126,MATCH(D8,$D$5:$D$126,0))</f>
        <v>0</v>
      </c>
    </row>
    <row r="9" spans="1:10" s="8" customFormat="1" ht="15" customHeight="1">
      <c r="A9" s="22">
        <v>5</v>
      </c>
      <c r="B9" s="23" t="s">
        <v>28</v>
      </c>
      <c r="C9" s="23" t="s">
        <v>29</v>
      </c>
      <c r="D9" s="22" t="s">
        <v>26</v>
      </c>
      <c r="E9" s="23" t="s">
        <v>30</v>
      </c>
      <c r="F9" s="24">
        <v>0.024201388888888887</v>
      </c>
      <c r="G9" s="24">
        <v>0.024201388888888887</v>
      </c>
      <c r="H9" s="22" t="str">
        <f t="shared" si="0"/>
        <v>3.52/km</v>
      </c>
      <c r="I9" s="25">
        <f t="shared" si="1"/>
        <v>0.0008217592592592582</v>
      </c>
      <c r="J9" s="25">
        <f>G9-INDEX($G$5:$G$126,MATCH(D9,$D$5:$D$126,0))</f>
        <v>0.00033564814814814395</v>
      </c>
    </row>
    <row r="10" spans="1:10" s="8" customFormat="1" ht="15" customHeight="1">
      <c r="A10" s="22">
        <v>6</v>
      </c>
      <c r="B10" s="23" t="s">
        <v>31</v>
      </c>
      <c r="C10" s="23" t="s">
        <v>32</v>
      </c>
      <c r="D10" s="22" t="s">
        <v>18</v>
      </c>
      <c r="E10" s="23" t="s">
        <v>27</v>
      </c>
      <c r="F10" s="24">
        <v>0.02460648148148148</v>
      </c>
      <c r="G10" s="24">
        <v>0.02460648148148148</v>
      </c>
      <c r="H10" s="22" t="str">
        <f t="shared" si="0"/>
        <v>3.56/km</v>
      </c>
      <c r="I10" s="25">
        <f t="shared" si="1"/>
        <v>0.0012268518518518505</v>
      </c>
      <c r="J10" s="25">
        <f>G10-INDEX($G$5:$G$126,MATCH(D10,$D$5:$D$126,0))</f>
        <v>0.0009490740740740709</v>
      </c>
    </row>
    <row r="11" spans="1:10" s="8" customFormat="1" ht="15" customHeight="1">
      <c r="A11" s="22">
        <v>7</v>
      </c>
      <c r="B11" s="23" t="s">
        <v>33</v>
      </c>
      <c r="C11" s="23" t="s">
        <v>34</v>
      </c>
      <c r="D11" s="22" t="s">
        <v>35</v>
      </c>
      <c r="E11" s="23" t="s">
        <v>36</v>
      </c>
      <c r="F11" s="24">
        <v>0.024710648148148148</v>
      </c>
      <c r="G11" s="24">
        <v>0.024710648148148148</v>
      </c>
      <c r="H11" s="22" t="str">
        <f t="shared" si="0"/>
        <v>3.57/km</v>
      </c>
      <c r="I11" s="25">
        <f t="shared" si="1"/>
        <v>0.0013310185185185196</v>
      </c>
      <c r="J11" s="25">
        <f>G11-INDEX($G$5:$G$126,MATCH(D11,$D$5:$D$126,0))</f>
        <v>0</v>
      </c>
    </row>
    <row r="12" spans="1:10" s="8" customFormat="1" ht="15" customHeight="1">
      <c r="A12" s="22">
        <v>8</v>
      </c>
      <c r="B12" s="23" t="s">
        <v>37</v>
      </c>
      <c r="C12" s="23" t="s">
        <v>38</v>
      </c>
      <c r="D12" s="22" t="s">
        <v>39</v>
      </c>
      <c r="E12" s="23" t="s">
        <v>40</v>
      </c>
      <c r="F12" s="24">
        <v>0.024722222222222225</v>
      </c>
      <c r="G12" s="24">
        <v>0.024722222222222225</v>
      </c>
      <c r="H12" s="22" t="str">
        <f t="shared" si="0"/>
        <v>3.57/km</v>
      </c>
      <c r="I12" s="25">
        <f t="shared" si="1"/>
        <v>0.0013425925925925966</v>
      </c>
      <c r="J12" s="25">
        <f>G12-INDEX($G$5:$G$126,MATCH(D12,$D$5:$D$126,0))</f>
        <v>0</v>
      </c>
    </row>
    <row r="13" spans="1:10" s="8" customFormat="1" ht="15" customHeight="1">
      <c r="A13" s="22">
        <v>9</v>
      </c>
      <c r="B13" s="23" t="s">
        <v>41</v>
      </c>
      <c r="C13" s="23" t="s">
        <v>42</v>
      </c>
      <c r="D13" s="22" t="s">
        <v>18</v>
      </c>
      <c r="E13" s="23" t="s">
        <v>43</v>
      </c>
      <c r="F13" s="24">
        <v>0.02516203703703704</v>
      </c>
      <c r="G13" s="24">
        <v>0.02516203703703704</v>
      </c>
      <c r="H13" s="22" t="str">
        <f t="shared" si="0"/>
        <v>4.02/km</v>
      </c>
      <c r="I13" s="25">
        <f t="shared" si="1"/>
        <v>0.0017824074074074096</v>
      </c>
      <c r="J13" s="25">
        <f>G13-INDEX($G$5:$G$126,MATCH(D13,$D$5:$D$126,0))</f>
        <v>0.00150462962962963</v>
      </c>
    </row>
    <row r="14" spans="1:10" s="8" customFormat="1" ht="15" customHeight="1">
      <c r="A14" s="22">
        <v>10</v>
      </c>
      <c r="B14" s="23" t="s">
        <v>44</v>
      </c>
      <c r="C14" s="23" t="s">
        <v>45</v>
      </c>
      <c r="D14" s="22" t="s">
        <v>18</v>
      </c>
      <c r="E14" s="23" t="s">
        <v>46</v>
      </c>
      <c r="F14" s="24">
        <v>0.026759259259259257</v>
      </c>
      <c r="G14" s="24">
        <v>0.026759259259259257</v>
      </c>
      <c r="H14" s="22" t="str">
        <f t="shared" si="0"/>
        <v>4.17/km</v>
      </c>
      <c r="I14" s="25">
        <f t="shared" si="1"/>
        <v>0.0033796296296296283</v>
      </c>
      <c r="J14" s="25">
        <f>G14-INDEX($G$5:$G$126,MATCH(D14,$D$5:$D$126,0))</f>
        <v>0.0031018518518518487</v>
      </c>
    </row>
    <row r="15" spans="1:10" s="8" customFormat="1" ht="15" customHeight="1">
      <c r="A15" s="22">
        <v>11</v>
      </c>
      <c r="B15" s="23" t="s">
        <v>33</v>
      </c>
      <c r="C15" s="23" t="s">
        <v>47</v>
      </c>
      <c r="D15" s="22" t="s">
        <v>26</v>
      </c>
      <c r="E15" s="23" t="s">
        <v>48</v>
      </c>
      <c r="F15" s="24">
        <v>0.026828703703703702</v>
      </c>
      <c r="G15" s="24">
        <v>0.026828703703703702</v>
      </c>
      <c r="H15" s="22" t="str">
        <f t="shared" si="0"/>
        <v>4.18/km</v>
      </c>
      <c r="I15" s="25">
        <f t="shared" si="1"/>
        <v>0.003449074074074073</v>
      </c>
      <c r="J15" s="25">
        <f>G15-INDEX($G$5:$G$126,MATCH(D15,$D$5:$D$126,0))</f>
        <v>0.002962962962962959</v>
      </c>
    </row>
    <row r="16" spans="1:10" s="8" customFormat="1" ht="15" customHeight="1">
      <c r="A16" s="22">
        <v>12</v>
      </c>
      <c r="B16" s="23" t="s">
        <v>49</v>
      </c>
      <c r="C16" s="23" t="s">
        <v>50</v>
      </c>
      <c r="D16" s="22" t="s">
        <v>51</v>
      </c>
      <c r="E16" s="23" t="s">
        <v>52</v>
      </c>
      <c r="F16" s="24">
        <v>0.026886574074074077</v>
      </c>
      <c r="G16" s="24">
        <v>0.026886574074074077</v>
      </c>
      <c r="H16" s="22" t="str">
        <f t="shared" si="0"/>
        <v>4.18/km</v>
      </c>
      <c r="I16" s="25">
        <f t="shared" si="1"/>
        <v>0.003506944444444448</v>
      </c>
      <c r="J16" s="25">
        <f>G16-INDEX($G$5:$G$126,MATCH(D16,$D$5:$D$126,0))</f>
        <v>0</v>
      </c>
    </row>
    <row r="17" spans="1:10" s="8" customFormat="1" ht="15" customHeight="1">
      <c r="A17" s="22">
        <v>13</v>
      </c>
      <c r="B17" s="23" t="s">
        <v>53</v>
      </c>
      <c r="C17" s="23" t="s">
        <v>54</v>
      </c>
      <c r="D17" s="22" t="s">
        <v>26</v>
      </c>
      <c r="E17" s="23" t="s">
        <v>48</v>
      </c>
      <c r="F17" s="24">
        <v>0.027268518518518515</v>
      </c>
      <c r="G17" s="24">
        <v>0.027268518518518515</v>
      </c>
      <c r="H17" s="22" t="str">
        <f t="shared" si="0"/>
        <v>4.22/km</v>
      </c>
      <c r="I17" s="25">
        <f t="shared" si="1"/>
        <v>0.003888888888888886</v>
      </c>
      <c r="J17" s="25">
        <f>G17-INDEX($G$5:$G$126,MATCH(D17,$D$5:$D$126,0))</f>
        <v>0.003402777777777772</v>
      </c>
    </row>
    <row r="18" spans="1:10" s="8" customFormat="1" ht="15" customHeight="1">
      <c r="A18" s="22">
        <v>14</v>
      </c>
      <c r="B18" s="23" t="s">
        <v>55</v>
      </c>
      <c r="C18" s="23" t="s">
        <v>56</v>
      </c>
      <c r="D18" s="22" t="s">
        <v>57</v>
      </c>
      <c r="E18" s="23" t="s">
        <v>58</v>
      </c>
      <c r="F18" s="24">
        <v>0.027337962962962963</v>
      </c>
      <c r="G18" s="24">
        <v>0.027337962962962963</v>
      </c>
      <c r="H18" s="22" t="str">
        <f t="shared" si="0"/>
        <v>4.22/km</v>
      </c>
      <c r="I18" s="25">
        <f t="shared" si="1"/>
        <v>0.0039583333333333345</v>
      </c>
      <c r="J18" s="25">
        <f>G18-INDEX($G$5:$G$126,MATCH(D18,$D$5:$D$126,0))</f>
        <v>0</v>
      </c>
    </row>
    <row r="19" spans="1:10" s="8" customFormat="1" ht="15" customHeight="1">
      <c r="A19" s="22">
        <v>15</v>
      </c>
      <c r="B19" s="23" t="s">
        <v>59</v>
      </c>
      <c r="C19" s="23" t="s">
        <v>60</v>
      </c>
      <c r="D19" s="22" t="s">
        <v>26</v>
      </c>
      <c r="E19" s="23" t="s">
        <v>58</v>
      </c>
      <c r="F19" s="24">
        <v>0.027418981481481485</v>
      </c>
      <c r="G19" s="24">
        <v>0.027418981481481485</v>
      </c>
      <c r="H19" s="22" t="str">
        <f aca="true" t="shared" si="2" ref="H19:H64">TEXT(INT((HOUR(G19)*3600+MINUTE(G19)*60+SECOND(G19))/$J$3/60),"0")&amp;"."&amp;TEXT(MOD((HOUR(G19)*3600+MINUTE(G19)*60+SECOND(G19))/$J$3,60),"00")&amp;"/km"</f>
        <v>4.23/km</v>
      </c>
      <c r="I19" s="25">
        <f aca="true" t="shared" si="3" ref="I19:I64">G19-$G$5</f>
        <v>0.0040393518518518565</v>
      </c>
      <c r="J19" s="25">
        <f>G19-INDEX($G$5:$G$126,MATCH(D19,$D$5:$D$126,0))</f>
        <v>0.0035532407407407422</v>
      </c>
    </row>
    <row r="20" spans="1:10" s="8" customFormat="1" ht="15" customHeight="1">
      <c r="A20" s="22">
        <v>16</v>
      </c>
      <c r="B20" s="23" t="s">
        <v>61</v>
      </c>
      <c r="C20" s="23" t="s">
        <v>62</v>
      </c>
      <c r="D20" s="22" t="s">
        <v>63</v>
      </c>
      <c r="E20" s="23" t="s">
        <v>58</v>
      </c>
      <c r="F20" s="24">
        <v>0.027442129629629632</v>
      </c>
      <c r="G20" s="24">
        <v>0.027442129629629632</v>
      </c>
      <c r="H20" s="22" t="str">
        <f t="shared" si="2"/>
        <v>4.23/km</v>
      </c>
      <c r="I20" s="25">
        <f t="shared" si="3"/>
        <v>0.004062500000000004</v>
      </c>
      <c r="J20" s="25">
        <f>G20-INDEX($G$5:$G$126,MATCH(D20,$D$5:$D$126,0))</f>
        <v>0</v>
      </c>
    </row>
    <row r="21" spans="1:10" ht="15" customHeight="1">
      <c r="A21" s="22">
        <v>17</v>
      </c>
      <c r="B21" s="23" t="s">
        <v>64</v>
      </c>
      <c r="C21" s="23" t="s">
        <v>21</v>
      </c>
      <c r="D21" s="22" t="s">
        <v>51</v>
      </c>
      <c r="E21" s="23" t="s">
        <v>65</v>
      </c>
      <c r="F21" s="24">
        <v>0.027465277777777772</v>
      </c>
      <c r="G21" s="24">
        <v>0.027465277777777772</v>
      </c>
      <c r="H21" s="22" t="str">
        <f t="shared" si="2"/>
        <v>4.24/km</v>
      </c>
      <c r="I21" s="25">
        <f t="shared" si="3"/>
        <v>0.004085648148148144</v>
      </c>
      <c r="J21" s="25">
        <f>G21-INDEX($G$5:$G$126,MATCH(D21,$D$5:$D$126,0))</f>
        <v>0.0005787037037036959</v>
      </c>
    </row>
    <row r="22" spans="1:10" ht="15" customHeight="1">
      <c r="A22" s="30">
        <v>18</v>
      </c>
      <c r="B22" s="31" t="s">
        <v>66</v>
      </c>
      <c r="C22" s="31" t="s">
        <v>67</v>
      </c>
      <c r="D22" s="30" t="s">
        <v>26</v>
      </c>
      <c r="E22" s="31" t="s">
        <v>145</v>
      </c>
      <c r="F22" s="32">
        <v>0.027488425925925927</v>
      </c>
      <c r="G22" s="32">
        <v>0.027488425925925927</v>
      </c>
      <c r="H22" s="30" t="str">
        <f t="shared" si="2"/>
        <v>4.24/km</v>
      </c>
      <c r="I22" s="33">
        <f t="shared" si="3"/>
        <v>0.004108796296296298</v>
      </c>
      <c r="J22" s="33">
        <f>G22-INDEX($G$5:$G$126,MATCH(D22,$D$5:$D$126,0))</f>
        <v>0.0036226851851851836</v>
      </c>
    </row>
    <row r="23" spans="1:10" ht="15" customHeight="1">
      <c r="A23" s="22">
        <v>19</v>
      </c>
      <c r="B23" s="23" t="s">
        <v>68</v>
      </c>
      <c r="C23" s="23" t="s">
        <v>69</v>
      </c>
      <c r="D23" s="22" t="s">
        <v>51</v>
      </c>
      <c r="E23" s="23" t="s">
        <v>19</v>
      </c>
      <c r="F23" s="24">
        <v>0.027511574074074074</v>
      </c>
      <c r="G23" s="24">
        <v>0.027511574074074074</v>
      </c>
      <c r="H23" s="22" t="str">
        <f t="shared" si="2"/>
        <v>4.24/km</v>
      </c>
      <c r="I23" s="25">
        <f t="shared" si="3"/>
        <v>0.004131944444444445</v>
      </c>
      <c r="J23" s="25">
        <f>G23-INDEX($G$5:$G$126,MATCH(D23,$D$5:$D$126,0))</f>
        <v>0.0006249999999999971</v>
      </c>
    </row>
    <row r="24" spans="1:10" ht="15" customHeight="1">
      <c r="A24" s="22">
        <v>20</v>
      </c>
      <c r="B24" s="23" t="s">
        <v>70</v>
      </c>
      <c r="C24" s="23" t="s">
        <v>17</v>
      </c>
      <c r="D24" s="22" t="s">
        <v>14</v>
      </c>
      <c r="E24" s="23" t="s">
        <v>48</v>
      </c>
      <c r="F24" s="24">
        <v>0.027997685185185184</v>
      </c>
      <c r="G24" s="24">
        <v>0.027997685185185184</v>
      </c>
      <c r="H24" s="22" t="str">
        <f t="shared" si="2"/>
        <v>4.29/km</v>
      </c>
      <c r="I24" s="25">
        <f t="shared" si="3"/>
        <v>0.004618055555555556</v>
      </c>
      <c r="J24" s="25">
        <f>G24-INDEX($G$5:$G$126,MATCH(D24,$D$5:$D$126,0))</f>
        <v>0.004618055555555556</v>
      </c>
    </row>
    <row r="25" spans="1:10" ht="15" customHeight="1">
      <c r="A25" s="22">
        <v>21</v>
      </c>
      <c r="B25" s="23" t="s">
        <v>71</v>
      </c>
      <c r="C25" s="23" t="s">
        <v>72</v>
      </c>
      <c r="D25" s="22" t="s">
        <v>26</v>
      </c>
      <c r="E25" s="23" t="s">
        <v>43</v>
      </c>
      <c r="F25" s="24">
        <v>0.03054398148148148</v>
      </c>
      <c r="G25" s="24">
        <v>0.03054398148148148</v>
      </c>
      <c r="H25" s="22" t="str">
        <f t="shared" si="2"/>
        <v>4.53/km</v>
      </c>
      <c r="I25" s="25">
        <f t="shared" si="3"/>
        <v>0.007164351851851852</v>
      </c>
      <c r="J25" s="25">
        <f>G25-INDEX($G$5:$G$126,MATCH(D25,$D$5:$D$126,0))</f>
        <v>0.006678240740740738</v>
      </c>
    </row>
    <row r="26" spans="1:10" ht="15" customHeight="1">
      <c r="A26" s="22">
        <v>22</v>
      </c>
      <c r="B26" s="23" t="s">
        <v>73</v>
      </c>
      <c r="C26" s="23" t="s">
        <v>56</v>
      </c>
      <c r="D26" s="22" t="s">
        <v>26</v>
      </c>
      <c r="E26" s="23" t="s">
        <v>43</v>
      </c>
      <c r="F26" s="24">
        <v>0.0305787037037037</v>
      </c>
      <c r="G26" s="24">
        <v>0.0305787037037037</v>
      </c>
      <c r="H26" s="22" t="str">
        <f t="shared" si="2"/>
        <v>4.54/km</v>
      </c>
      <c r="I26" s="25">
        <f t="shared" si="3"/>
        <v>0.007199074074074073</v>
      </c>
      <c r="J26" s="25">
        <f>G26-INDEX($G$5:$G$126,MATCH(D26,$D$5:$D$126,0))</f>
        <v>0.006712962962962959</v>
      </c>
    </row>
    <row r="27" spans="1:10" ht="15" customHeight="1">
      <c r="A27" s="22">
        <v>23</v>
      </c>
      <c r="B27" s="23" t="s">
        <v>74</v>
      </c>
      <c r="C27" s="23" t="s">
        <v>75</v>
      </c>
      <c r="D27" s="22" t="s">
        <v>18</v>
      </c>
      <c r="E27" s="23" t="s">
        <v>144</v>
      </c>
      <c r="F27" s="24">
        <v>0.03107638888888889</v>
      </c>
      <c r="G27" s="24">
        <v>0.03107638888888889</v>
      </c>
      <c r="H27" s="22" t="str">
        <f t="shared" si="2"/>
        <v>4.58/km</v>
      </c>
      <c r="I27" s="25">
        <f t="shared" si="3"/>
        <v>0.007696759259259261</v>
      </c>
      <c r="J27" s="25">
        <f>G27-INDEX($G$5:$G$126,MATCH(D27,$D$5:$D$126,0))</f>
        <v>0.007418981481481481</v>
      </c>
    </row>
    <row r="28" spans="1:10" ht="15" customHeight="1">
      <c r="A28" s="22">
        <v>24</v>
      </c>
      <c r="B28" s="23" t="s">
        <v>76</v>
      </c>
      <c r="C28" s="23" t="s">
        <v>77</v>
      </c>
      <c r="D28" s="22" t="s">
        <v>51</v>
      </c>
      <c r="E28" s="23" t="s">
        <v>43</v>
      </c>
      <c r="F28" s="24">
        <v>0.03125</v>
      </c>
      <c r="G28" s="24">
        <v>0.03125</v>
      </c>
      <c r="H28" s="22" t="str">
        <f t="shared" si="2"/>
        <v>5.00/km</v>
      </c>
      <c r="I28" s="25">
        <f t="shared" si="3"/>
        <v>0.007870370370370371</v>
      </c>
      <c r="J28" s="25">
        <f>G28-INDEX($G$5:$G$126,MATCH(D28,$D$5:$D$126,0))</f>
        <v>0.004363425925925923</v>
      </c>
    </row>
    <row r="29" spans="1:10" ht="15" customHeight="1">
      <c r="A29" s="22">
        <v>25</v>
      </c>
      <c r="B29" s="23" t="s">
        <v>78</v>
      </c>
      <c r="C29" s="23" t="s">
        <v>79</v>
      </c>
      <c r="D29" s="22" t="s">
        <v>51</v>
      </c>
      <c r="E29" s="23" t="s">
        <v>43</v>
      </c>
      <c r="F29" s="24">
        <v>0.03127314814814815</v>
      </c>
      <c r="G29" s="24">
        <v>0.03127314814814815</v>
      </c>
      <c r="H29" s="22" t="str">
        <f t="shared" si="2"/>
        <v>5.00/km</v>
      </c>
      <c r="I29" s="25">
        <f t="shared" si="3"/>
        <v>0.007893518518518518</v>
      </c>
      <c r="J29" s="25">
        <f>G29-INDEX($G$5:$G$126,MATCH(D29,$D$5:$D$126,0))</f>
        <v>0.0043865740740740705</v>
      </c>
    </row>
    <row r="30" spans="1:10" ht="15" customHeight="1">
      <c r="A30" s="22">
        <v>26</v>
      </c>
      <c r="B30" s="23" t="s">
        <v>80</v>
      </c>
      <c r="C30" s="23" t="s">
        <v>81</v>
      </c>
      <c r="D30" s="22" t="s">
        <v>14</v>
      </c>
      <c r="E30" s="23" t="s">
        <v>65</v>
      </c>
      <c r="F30" s="24">
        <v>0.03167824074074074</v>
      </c>
      <c r="G30" s="24">
        <v>0.03167824074074074</v>
      </c>
      <c r="H30" s="22" t="str">
        <f t="shared" si="2"/>
        <v>5.04/km</v>
      </c>
      <c r="I30" s="25">
        <f t="shared" si="3"/>
        <v>0.008298611111111114</v>
      </c>
      <c r="J30" s="25">
        <f>G30-INDEX($G$5:$G$126,MATCH(D30,$D$5:$D$126,0))</f>
        <v>0.008298611111111114</v>
      </c>
    </row>
    <row r="31" spans="1:10" ht="15" customHeight="1">
      <c r="A31" s="22">
        <v>27</v>
      </c>
      <c r="B31" s="23" t="s">
        <v>82</v>
      </c>
      <c r="C31" s="23" t="s">
        <v>83</v>
      </c>
      <c r="D31" s="22" t="s">
        <v>84</v>
      </c>
      <c r="E31" s="23" t="s">
        <v>19</v>
      </c>
      <c r="F31" s="24">
        <v>0.03181712962962963</v>
      </c>
      <c r="G31" s="24">
        <v>0.03181712962962963</v>
      </c>
      <c r="H31" s="22" t="str">
        <f t="shared" si="2"/>
        <v>5.05/km</v>
      </c>
      <c r="I31" s="25">
        <f t="shared" si="3"/>
        <v>0.008437500000000004</v>
      </c>
      <c r="J31" s="25">
        <f>G31-INDEX($G$5:$G$126,MATCH(D31,$D$5:$D$126,0))</f>
        <v>0</v>
      </c>
    </row>
    <row r="32" spans="1:10" ht="15" customHeight="1">
      <c r="A32" s="22">
        <v>28</v>
      </c>
      <c r="B32" s="23" t="s">
        <v>85</v>
      </c>
      <c r="C32" s="23" t="s">
        <v>25</v>
      </c>
      <c r="D32" s="22" t="s">
        <v>84</v>
      </c>
      <c r="E32" s="23" t="s">
        <v>86</v>
      </c>
      <c r="F32" s="24">
        <v>0.03194444444444445</v>
      </c>
      <c r="G32" s="24">
        <v>0.03194444444444445</v>
      </c>
      <c r="H32" s="22" t="str">
        <f t="shared" si="2"/>
        <v>5.07/km</v>
      </c>
      <c r="I32" s="25">
        <f t="shared" si="3"/>
        <v>0.00856481481481482</v>
      </c>
      <c r="J32" s="25">
        <f>G32-INDEX($G$5:$G$126,MATCH(D32,$D$5:$D$126,0))</f>
        <v>0.0001273148148148162</v>
      </c>
    </row>
    <row r="33" spans="1:10" ht="15" customHeight="1">
      <c r="A33" s="22">
        <v>29</v>
      </c>
      <c r="B33" s="23" t="s">
        <v>87</v>
      </c>
      <c r="C33" s="23" t="s">
        <v>88</v>
      </c>
      <c r="D33" s="22" t="s">
        <v>22</v>
      </c>
      <c r="E33" s="23" t="s">
        <v>15</v>
      </c>
      <c r="F33" s="24">
        <v>0.03197916666666666</v>
      </c>
      <c r="G33" s="24">
        <v>0.03197916666666666</v>
      </c>
      <c r="H33" s="22" t="str">
        <f t="shared" si="2"/>
        <v>5.07/km</v>
      </c>
      <c r="I33" s="25">
        <f t="shared" si="3"/>
        <v>0.008599537037037034</v>
      </c>
      <c r="J33" s="25">
        <f>G33-INDEX($G$5:$G$126,MATCH(D33,$D$5:$D$126,0))</f>
        <v>0.008287037037037034</v>
      </c>
    </row>
    <row r="34" spans="1:10" ht="15" customHeight="1">
      <c r="A34" s="22">
        <v>30</v>
      </c>
      <c r="B34" s="23" t="s">
        <v>89</v>
      </c>
      <c r="C34" s="23" t="s">
        <v>90</v>
      </c>
      <c r="D34" s="22" t="s">
        <v>63</v>
      </c>
      <c r="E34" s="23" t="s">
        <v>144</v>
      </c>
      <c r="F34" s="24">
        <v>0.032129629629629626</v>
      </c>
      <c r="G34" s="24">
        <v>0.032129629629629626</v>
      </c>
      <c r="H34" s="22" t="str">
        <f t="shared" si="2"/>
        <v>5.08/km</v>
      </c>
      <c r="I34" s="25">
        <f t="shared" si="3"/>
        <v>0.008749999999999997</v>
      </c>
      <c r="J34" s="25">
        <f>G34-INDEX($G$5:$G$126,MATCH(D34,$D$5:$D$126,0))</f>
        <v>0.004687499999999994</v>
      </c>
    </row>
    <row r="35" spans="1:10" ht="15" customHeight="1">
      <c r="A35" s="22">
        <v>31</v>
      </c>
      <c r="B35" s="23" t="s">
        <v>91</v>
      </c>
      <c r="C35" s="23" t="s">
        <v>47</v>
      </c>
      <c r="D35" s="22" t="s">
        <v>63</v>
      </c>
      <c r="E35" s="23" t="s">
        <v>144</v>
      </c>
      <c r="F35" s="24">
        <v>0.03214120370370371</v>
      </c>
      <c r="G35" s="24">
        <v>0.03214120370370371</v>
      </c>
      <c r="H35" s="22" t="str">
        <f t="shared" si="2"/>
        <v>5.09/km</v>
      </c>
      <c r="I35" s="25">
        <f t="shared" si="3"/>
        <v>0.008761574074074078</v>
      </c>
      <c r="J35" s="25">
        <f>G35-INDEX($G$5:$G$126,MATCH(D35,$D$5:$D$126,0))</f>
        <v>0.004699074074074074</v>
      </c>
    </row>
    <row r="36" spans="1:10" ht="15" customHeight="1">
      <c r="A36" s="30">
        <v>32</v>
      </c>
      <c r="B36" s="31" t="s">
        <v>92</v>
      </c>
      <c r="C36" s="31" t="s">
        <v>93</v>
      </c>
      <c r="D36" s="30" t="s">
        <v>39</v>
      </c>
      <c r="E36" s="31" t="s">
        <v>145</v>
      </c>
      <c r="F36" s="32">
        <v>0.03224537037037037</v>
      </c>
      <c r="G36" s="32">
        <v>0.03224537037037037</v>
      </c>
      <c r="H36" s="30" t="str">
        <f t="shared" si="2"/>
        <v>5.10/km</v>
      </c>
      <c r="I36" s="33">
        <f t="shared" si="3"/>
        <v>0.00886574074074074</v>
      </c>
      <c r="J36" s="33">
        <f>G36-INDEX($G$5:$G$126,MATCH(D36,$D$5:$D$126,0))</f>
        <v>0.007523148148148143</v>
      </c>
    </row>
    <row r="37" spans="1:10" ht="15" customHeight="1">
      <c r="A37" s="22">
        <v>33</v>
      </c>
      <c r="B37" s="23" t="s">
        <v>37</v>
      </c>
      <c r="C37" s="23" t="s">
        <v>25</v>
      </c>
      <c r="D37" s="22" t="s">
        <v>22</v>
      </c>
      <c r="E37" s="23" t="s">
        <v>19</v>
      </c>
      <c r="F37" s="24">
        <v>0.03252314814814815</v>
      </c>
      <c r="G37" s="24">
        <v>0.03252314814814815</v>
      </c>
      <c r="H37" s="22" t="str">
        <f t="shared" si="2"/>
        <v>5.12/km</v>
      </c>
      <c r="I37" s="25">
        <f t="shared" si="3"/>
        <v>0.00914351851851852</v>
      </c>
      <c r="J37" s="25">
        <f>G37-INDEX($G$5:$G$126,MATCH(D37,$D$5:$D$126,0))</f>
        <v>0.00883101851851852</v>
      </c>
    </row>
    <row r="38" spans="1:10" ht="15" customHeight="1">
      <c r="A38" s="22">
        <v>34</v>
      </c>
      <c r="B38" s="23" t="s">
        <v>94</v>
      </c>
      <c r="C38" s="23" t="s">
        <v>95</v>
      </c>
      <c r="D38" s="22" t="s">
        <v>14</v>
      </c>
      <c r="E38" s="23" t="s">
        <v>43</v>
      </c>
      <c r="F38" s="24">
        <v>0.032546296296296295</v>
      </c>
      <c r="G38" s="24">
        <v>0.032546296296296295</v>
      </c>
      <c r="H38" s="22" t="str">
        <f t="shared" si="2"/>
        <v>5.12/km</v>
      </c>
      <c r="I38" s="25">
        <f t="shared" si="3"/>
        <v>0.009166666666666667</v>
      </c>
      <c r="J38" s="25">
        <f>G38-INDEX($G$5:$G$126,MATCH(D38,$D$5:$D$126,0))</f>
        <v>0.009166666666666667</v>
      </c>
    </row>
    <row r="39" spans="1:10" ht="15" customHeight="1">
      <c r="A39" s="22">
        <v>35</v>
      </c>
      <c r="B39" s="23" t="s">
        <v>96</v>
      </c>
      <c r="C39" s="23" t="s">
        <v>97</v>
      </c>
      <c r="D39" s="22" t="s">
        <v>26</v>
      </c>
      <c r="E39" s="23" t="s">
        <v>30</v>
      </c>
      <c r="F39" s="24">
        <v>0.03269675925925926</v>
      </c>
      <c r="G39" s="24">
        <v>0.03269675925925926</v>
      </c>
      <c r="H39" s="22" t="str">
        <f t="shared" si="2"/>
        <v>5.14/km</v>
      </c>
      <c r="I39" s="25">
        <f t="shared" si="3"/>
        <v>0.00931712962962963</v>
      </c>
      <c r="J39" s="25">
        <f>G39-INDEX($G$5:$G$126,MATCH(D39,$D$5:$D$126,0))</f>
        <v>0.008831018518518516</v>
      </c>
    </row>
    <row r="40" spans="1:10" ht="15" customHeight="1">
      <c r="A40" s="22">
        <v>36</v>
      </c>
      <c r="B40" s="23" t="s">
        <v>98</v>
      </c>
      <c r="C40" s="23" t="s">
        <v>99</v>
      </c>
      <c r="D40" s="22" t="s">
        <v>14</v>
      </c>
      <c r="E40" s="23" t="s">
        <v>19</v>
      </c>
      <c r="F40" s="24">
        <v>0.03293981481481481</v>
      </c>
      <c r="G40" s="24">
        <v>0.03293981481481481</v>
      </c>
      <c r="H40" s="22" t="str">
        <f t="shared" si="2"/>
        <v>5.16/km</v>
      </c>
      <c r="I40" s="25">
        <f t="shared" si="3"/>
        <v>0.009560185185185182</v>
      </c>
      <c r="J40" s="25">
        <f>G40-INDEX($G$5:$G$126,MATCH(D40,$D$5:$D$126,0))</f>
        <v>0.009560185185185182</v>
      </c>
    </row>
    <row r="41" spans="1:10" ht="15" customHeight="1">
      <c r="A41" s="22">
        <v>37</v>
      </c>
      <c r="B41" s="23" t="s">
        <v>100</v>
      </c>
      <c r="C41" s="23" t="s">
        <v>56</v>
      </c>
      <c r="D41" s="22" t="s">
        <v>26</v>
      </c>
      <c r="E41" s="23" t="s">
        <v>19</v>
      </c>
      <c r="F41" s="24">
        <v>0.0330787037037037</v>
      </c>
      <c r="G41" s="24">
        <v>0.0330787037037037</v>
      </c>
      <c r="H41" s="22" t="str">
        <f t="shared" si="2"/>
        <v>5.18/km</v>
      </c>
      <c r="I41" s="25">
        <f t="shared" si="3"/>
        <v>0.009699074074074072</v>
      </c>
      <c r="J41" s="25">
        <f>G41-INDEX($G$5:$G$126,MATCH(D41,$D$5:$D$126,0))</f>
        <v>0.009212962962962958</v>
      </c>
    </row>
    <row r="42" spans="1:10" ht="15" customHeight="1">
      <c r="A42" s="22">
        <v>38</v>
      </c>
      <c r="B42" s="23" t="s">
        <v>101</v>
      </c>
      <c r="C42" s="23" t="s">
        <v>102</v>
      </c>
      <c r="D42" s="22" t="s">
        <v>84</v>
      </c>
      <c r="E42" s="23" t="s">
        <v>40</v>
      </c>
      <c r="F42" s="24">
        <v>0.03325231481481481</v>
      </c>
      <c r="G42" s="24">
        <v>0.03325231481481481</v>
      </c>
      <c r="H42" s="22" t="str">
        <f t="shared" si="2"/>
        <v>5.19/km</v>
      </c>
      <c r="I42" s="25">
        <f t="shared" si="3"/>
        <v>0.009872685185185182</v>
      </c>
      <c r="J42" s="25">
        <f>G42-INDEX($G$5:$G$126,MATCH(D42,$D$5:$D$126,0))</f>
        <v>0.0014351851851851782</v>
      </c>
    </row>
    <row r="43" spans="1:10" ht="15" customHeight="1">
      <c r="A43" s="22">
        <v>39</v>
      </c>
      <c r="B43" s="23" t="s">
        <v>80</v>
      </c>
      <c r="C43" s="23" t="s">
        <v>103</v>
      </c>
      <c r="D43" s="22" t="s">
        <v>26</v>
      </c>
      <c r="E43" s="23" t="s">
        <v>30</v>
      </c>
      <c r="F43" s="24">
        <v>0.03333333333333333</v>
      </c>
      <c r="G43" s="24">
        <v>0.03333333333333333</v>
      </c>
      <c r="H43" s="22" t="str">
        <f t="shared" si="2"/>
        <v>5.20/km</v>
      </c>
      <c r="I43" s="25">
        <f t="shared" si="3"/>
        <v>0.009953703703703704</v>
      </c>
      <c r="J43" s="25">
        <f>G43-INDEX($G$5:$G$126,MATCH(D43,$D$5:$D$126,0))</f>
        <v>0.00946759259259259</v>
      </c>
    </row>
    <row r="44" spans="1:10" ht="15" customHeight="1">
      <c r="A44" s="22">
        <v>40</v>
      </c>
      <c r="B44" s="23" t="s">
        <v>104</v>
      </c>
      <c r="C44" s="23" t="s">
        <v>105</v>
      </c>
      <c r="D44" s="22" t="s">
        <v>39</v>
      </c>
      <c r="E44" s="23" t="s">
        <v>43</v>
      </c>
      <c r="F44" s="24">
        <v>0.033344907407407406</v>
      </c>
      <c r="G44" s="24">
        <v>0.033344907407407406</v>
      </c>
      <c r="H44" s="22" t="str">
        <f t="shared" si="2"/>
        <v>5.20/km</v>
      </c>
      <c r="I44" s="25">
        <f t="shared" si="3"/>
        <v>0.009965277777777778</v>
      </c>
      <c r="J44" s="25">
        <f>G44-INDEX($G$5:$G$126,MATCH(D44,$D$5:$D$126,0))</f>
        <v>0.008622685185185181</v>
      </c>
    </row>
    <row r="45" spans="1:10" ht="15" customHeight="1">
      <c r="A45" s="22">
        <v>41</v>
      </c>
      <c r="B45" s="23" t="s">
        <v>106</v>
      </c>
      <c r="C45" s="23" t="s">
        <v>107</v>
      </c>
      <c r="D45" s="22" t="s">
        <v>35</v>
      </c>
      <c r="E45" s="23" t="s">
        <v>19</v>
      </c>
      <c r="F45" s="24">
        <v>0.03362268518518518</v>
      </c>
      <c r="G45" s="24">
        <v>0.03362268518518518</v>
      </c>
      <c r="H45" s="22" t="str">
        <f t="shared" si="2"/>
        <v>5.23/km</v>
      </c>
      <c r="I45" s="25">
        <f t="shared" si="3"/>
        <v>0.01024305555555555</v>
      </c>
      <c r="J45" s="25">
        <f>G45-INDEX($G$5:$G$126,MATCH(D45,$D$5:$D$126,0))</f>
        <v>0.00891203703703703</v>
      </c>
    </row>
    <row r="46" spans="1:10" ht="15" customHeight="1">
      <c r="A46" s="22">
        <v>42</v>
      </c>
      <c r="B46" s="23" t="s">
        <v>108</v>
      </c>
      <c r="C46" s="23" t="s">
        <v>81</v>
      </c>
      <c r="D46" s="22" t="s">
        <v>63</v>
      </c>
      <c r="E46" s="23" t="s">
        <v>19</v>
      </c>
      <c r="F46" s="24">
        <v>0.033900462962962966</v>
      </c>
      <c r="G46" s="24">
        <v>0.033900462962962966</v>
      </c>
      <c r="H46" s="22" t="str">
        <f t="shared" si="2"/>
        <v>5.25/km</v>
      </c>
      <c r="I46" s="25">
        <f t="shared" si="3"/>
        <v>0.010520833333333337</v>
      </c>
      <c r="J46" s="25">
        <f>G46-INDEX($G$5:$G$126,MATCH(D46,$D$5:$D$126,0))</f>
        <v>0.006458333333333333</v>
      </c>
    </row>
    <row r="47" spans="1:10" ht="15" customHeight="1">
      <c r="A47" s="22">
        <v>43</v>
      </c>
      <c r="B47" s="23" t="s">
        <v>109</v>
      </c>
      <c r="C47" s="23" t="s">
        <v>25</v>
      </c>
      <c r="D47" s="22" t="s">
        <v>57</v>
      </c>
      <c r="E47" s="23" t="s">
        <v>110</v>
      </c>
      <c r="F47" s="24">
        <v>0.03391203703703704</v>
      </c>
      <c r="G47" s="24">
        <v>0.03391203703703704</v>
      </c>
      <c r="H47" s="22" t="str">
        <f t="shared" si="2"/>
        <v>5.26/km</v>
      </c>
      <c r="I47" s="25">
        <f t="shared" si="3"/>
        <v>0.01053240740740741</v>
      </c>
      <c r="J47" s="25">
        <f>G47-INDEX($G$5:$G$126,MATCH(D47,$D$5:$D$126,0))</f>
        <v>0.006574074074074076</v>
      </c>
    </row>
    <row r="48" spans="1:10" ht="15" customHeight="1">
      <c r="A48" s="22">
        <v>44</v>
      </c>
      <c r="B48" s="23" t="s">
        <v>111</v>
      </c>
      <c r="C48" s="23" t="s">
        <v>112</v>
      </c>
      <c r="D48" s="22" t="s">
        <v>113</v>
      </c>
      <c r="E48" s="23" t="s">
        <v>114</v>
      </c>
      <c r="F48" s="24">
        <v>0.03398148148148148</v>
      </c>
      <c r="G48" s="24">
        <v>0.03398148148148148</v>
      </c>
      <c r="H48" s="22" t="str">
        <f t="shared" si="2"/>
        <v>5.26/km</v>
      </c>
      <c r="I48" s="25">
        <f t="shared" si="3"/>
        <v>0.010601851851851852</v>
      </c>
      <c r="J48" s="25">
        <f>G48-INDEX($G$5:$G$126,MATCH(D48,$D$5:$D$126,0))</f>
        <v>0</v>
      </c>
    </row>
    <row r="49" spans="1:10" ht="15" customHeight="1">
      <c r="A49" s="22">
        <v>45</v>
      </c>
      <c r="B49" s="23" t="s">
        <v>115</v>
      </c>
      <c r="C49" s="23" t="s">
        <v>116</v>
      </c>
      <c r="D49" s="22" t="s">
        <v>84</v>
      </c>
      <c r="E49" s="23" t="s">
        <v>117</v>
      </c>
      <c r="F49" s="24">
        <v>0.03652777777777778</v>
      </c>
      <c r="G49" s="24">
        <v>0.03652777777777778</v>
      </c>
      <c r="H49" s="22" t="str">
        <f t="shared" si="2"/>
        <v>5.51/km</v>
      </c>
      <c r="I49" s="25">
        <f t="shared" si="3"/>
        <v>0.013148148148148148</v>
      </c>
      <c r="J49" s="25">
        <f>G49-INDEX($G$5:$G$126,MATCH(D49,$D$5:$D$126,0))</f>
        <v>0.004710648148148144</v>
      </c>
    </row>
    <row r="50" spans="1:10" ht="15" customHeight="1">
      <c r="A50" s="22">
        <v>46</v>
      </c>
      <c r="B50" s="23" t="s">
        <v>118</v>
      </c>
      <c r="C50" s="23" t="s">
        <v>119</v>
      </c>
      <c r="D50" s="22" t="s">
        <v>113</v>
      </c>
      <c r="E50" s="23" t="s">
        <v>19</v>
      </c>
      <c r="F50" s="24">
        <v>0.03712962962962963</v>
      </c>
      <c r="G50" s="24">
        <v>0.03712962962962963</v>
      </c>
      <c r="H50" s="22" t="str">
        <f t="shared" si="2"/>
        <v>5.56/km</v>
      </c>
      <c r="I50" s="25">
        <f t="shared" si="3"/>
        <v>0.013750000000000002</v>
      </c>
      <c r="J50" s="25">
        <f>G50-INDEX($G$5:$G$126,MATCH(D50,$D$5:$D$126,0))</f>
        <v>0.00314814814814815</v>
      </c>
    </row>
    <row r="51" spans="1:10" ht="15" customHeight="1">
      <c r="A51" s="22">
        <v>47</v>
      </c>
      <c r="B51" s="23" t="s">
        <v>120</v>
      </c>
      <c r="C51" s="23" t="s">
        <v>121</v>
      </c>
      <c r="D51" s="22" t="s">
        <v>14</v>
      </c>
      <c r="E51" s="23" t="s">
        <v>122</v>
      </c>
      <c r="F51" s="24">
        <v>0.03819444444444444</v>
      </c>
      <c r="G51" s="24">
        <v>0.03819444444444444</v>
      </c>
      <c r="H51" s="22" t="str">
        <f t="shared" si="2"/>
        <v>6.07/km</v>
      </c>
      <c r="I51" s="25">
        <f t="shared" si="3"/>
        <v>0.014814814814814812</v>
      </c>
      <c r="J51" s="25">
        <f>G51-INDEX($G$5:$G$126,MATCH(D51,$D$5:$D$126,0))</f>
        <v>0.014814814814814812</v>
      </c>
    </row>
    <row r="52" spans="1:10" ht="15" customHeight="1">
      <c r="A52" s="22">
        <v>48</v>
      </c>
      <c r="B52" s="23" t="s">
        <v>123</v>
      </c>
      <c r="C52" s="23" t="s">
        <v>124</v>
      </c>
      <c r="D52" s="22" t="s">
        <v>57</v>
      </c>
      <c r="E52" s="23" t="s">
        <v>125</v>
      </c>
      <c r="F52" s="24">
        <v>0.03819444444444444</v>
      </c>
      <c r="G52" s="24">
        <v>0.03819444444444444</v>
      </c>
      <c r="H52" s="22" t="str">
        <f t="shared" si="2"/>
        <v>6.07/km</v>
      </c>
      <c r="I52" s="25">
        <f t="shared" si="3"/>
        <v>0.014814814814814812</v>
      </c>
      <c r="J52" s="25">
        <f>G52-INDEX($G$5:$G$126,MATCH(D52,$D$5:$D$126,0))</f>
        <v>0.010856481481481477</v>
      </c>
    </row>
    <row r="53" spans="1:10" ht="15" customHeight="1">
      <c r="A53" s="22">
        <v>49</v>
      </c>
      <c r="B53" s="23" t="s">
        <v>126</v>
      </c>
      <c r="C53" s="23" t="s">
        <v>127</v>
      </c>
      <c r="D53" s="22" t="s">
        <v>63</v>
      </c>
      <c r="E53" s="23" t="s">
        <v>19</v>
      </c>
      <c r="F53" s="24">
        <v>0.03819444444444444</v>
      </c>
      <c r="G53" s="24">
        <v>0.03819444444444444</v>
      </c>
      <c r="H53" s="22" t="str">
        <f t="shared" si="2"/>
        <v>6.07/km</v>
      </c>
      <c r="I53" s="25">
        <f t="shared" si="3"/>
        <v>0.014814814814814812</v>
      </c>
      <c r="J53" s="25">
        <f>G53-INDEX($G$5:$G$126,MATCH(D53,$D$5:$D$126,0))</f>
        <v>0.010752314814814808</v>
      </c>
    </row>
    <row r="54" spans="1:10" ht="15" customHeight="1">
      <c r="A54" s="22">
        <v>50</v>
      </c>
      <c r="B54" s="23" t="s">
        <v>128</v>
      </c>
      <c r="C54" s="23" t="s">
        <v>129</v>
      </c>
      <c r="D54" s="22" t="s">
        <v>35</v>
      </c>
      <c r="E54" s="23" t="s">
        <v>110</v>
      </c>
      <c r="F54" s="24">
        <v>0.03909722222222222</v>
      </c>
      <c r="G54" s="24">
        <v>0.03909722222222222</v>
      </c>
      <c r="H54" s="22" t="str">
        <f t="shared" si="2"/>
        <v>6.15/km</v>
      </c>
      <c r="I54" s="25">
        <f t="shared" si="3"/>
        <v>0.015717592592592592</v>
      </c>
      <c r="J54" s="25">
        <f>G54-INDEX($G$5:$G$126,MATCH(D54,$D$5:$D$126,0))</f>
        <v>0.014386574074074072</v>
      </c>
    </row>
    <row r="55" spans="1:10" ht="15" customHeight="1">
      <c r="A55" s="22">
        <v>51</v>
      </c>
      <c r="B55" s="23" t="s">
        <v>130</v>
      </c>
      <c r="C55" s="23" t="s">
        <v>131</v>
      </c>
      <c r="D55" s="22" t="s">
        <v>51</v>
      </c>
      <c r="E55" s="23" t="s">
        <v>110</v>
      </c>
      <c r="F55" s="24">
        <v>0.0391087962962963</v>
      </c>
      <c r="G55" s="24">
        <v>0.0391087962962963</v>
      </c>
      <c r="H55" s="22" t="str">
        <f t="shared" si="2"/>
        <v>6.15/km</v>
      </c>
      <c r="I55" s="25">
        <f t="shared" si="3"/>
        <v>0.015729166666666673</v>
      </c>
      <c r="J55" s="25">
        <f>G55-INDEX($G$5:$G$126,MATCH(D55,$D$5:$D$126,0))</f>
        <v>0.012222222222222225</v>
      </c>
    </row>
    <row r="56" spans="1:10" ht="15" customHeight="1">
      <c r="A56" s="22">
        <v>52</v>
      </c>
      <c r="B56" s="23" t="s">
        <v>34</v>
      </c>
      <c r="C56" s="23" t="s">
        <v>132</v>
      </c>
      <c r="D56" s="22" t="s">
        <v>35</v>
      </c>
      <c r="E56" s="23" t="s">
        <v>144</v>
      </c>
      <c r="F56" s="24">
        <v>0.03916666666666666</v>
      </c>
      <c r="G56" s="24">
        <v>0.03916666666666666</v>
      </c>
      <c r="H56" s="22" t="str">
        <f t="shared" si="2"/>
        <v>6.16/km</v>
      </c>
      <c r="I56" s="25">
        <f t="shared" si="3"/>
        <v>0.015787037037037033</v>
      </c>
      <c r="J56" s="25">
        <f>G56-INDEX($G$5:$G$126,MATCH(D56,$D$5:$D$126,0))</f>
        <v>0.014456018518518514</v>
      </c>
    </row>
    <row r="57" spans="1:10" ht="15" customHeight="1">
      <c r="A57" s="22">
        <v>53</v>
      </c>
      <c r="B57" s="23" t="s">
        <v>47</v>
      </c>
      <c r="C57" s="23" t="s">
        <v>133</v>
      </c>
      <c r="D57" s="22" t="s">
        <v>26</v>
      </c>
      <c r="E57" s="23" t="s">
        <v>19</v>
      </c>
      <c r="F57" s="24">
        <v>0.03916666666666666</v>
      </c>
      <c r="G57" s="24">
        <v>0.03916666666666666</v>
      </c>
      <c r="H57" s="22" t="str">
        <f t="shared" si="2"/>
        <v>6.16/km</v>
      </c>
      <c r="I57" s="25">
        <f t="shared" si="3"/>
        <v>0.015787037037037033</v>
      </c>
      <c r="J57" s="25">
        <f>G57-INDEX($G$5:$G$126,MATCH(D57,$D$5:$D$126,0))</f>
        <v>0.01530092592592592</v>
      </c>
    </row>
    <row r="58" spans="1:10" ht="15" customHeight="1">
      <c r="A58" s="22">
        <v>54</v>
      </c>
      <c r="B58" s="23" t="s">
        <v>33</v>
      </c>
      <c r="C58" s="23" t="s">
        <v>134</v>
      </c>
      <c r="D58" s="22" t="s">
        <v>113</v>
      </c>
      <c r="E58" s="23" t="s">
        <v>36</v>
      </c>
      <c r="F58" s="24">
        <v>0.03957175925925926</v>
      </c>
      <c r="G58" s="24">
        <v>0.03957175925925926</v>
      </c>
      <c r="H58" s="22" t="str">
        <f t="shared" si="2"/>
        <v>6.20/km</v>
      </c>
      <c r="I58" s="25">
        <f t="shared" si="3"/>
        <v>0.01619212962962963</v>
      </c>
      <c r="J58" s="25">
        <f>G58-INDEX($G$5:$G$126,MATCH(D58,$D$5:$D$126,0))</f>
        <v>0.005590277777777777</v>
      </c>
    </row>
    <row r="59" spans="1:10" ht="15" customHeight="1">
      <c r="A59" s="22">
        <v>55</v>
      </c>
      <c r="B59" s="23" t="s">
        <v>135</v>
      </c>
      <c r="C59" s="23" t="s">
        <v>136</v>
      </c>
      <c r="D59" s="22" t="s">
        <v>35</v>
      </c>
      <c r="E59" s="23" t="s">
        <v>30</v>
      </c>
      <c r="F59" s="24">
        <v>0.039594907407407405</v>
      </c>
      <c r="G59" s="24">
        <v>0.039594907407407405</v>
      </c>
      <c r="H59" s="22" t="str">
        <f t="shared" si="2"/>
        <v>6.20/km</v>
      </c>
      <c r="I59" s="25">
        <f t="shared" si="3"/>
        <v>0.016215277777777776</v>
      </c>
      <c r="J59" s="25">
        <f>G59-INDEX($G$5:$G$126,MATCH(D59,$D$5:$D$126,0))</f>
        <v>0.014884259259259257</v>
      </c>
    </row>
    <row r="60" spans="1:10" ht="15" customHeight="1">
      <c r="A60" s="22">
        <v>56</v>
      </c>
      <c r="B60" s="23" t="s">
        <v>133</v>
      </c>
      <c r="C60" s="23" t="s">
        <v>136</v>
      </c>
      <c r="D60" s="22" t="s">
        <v>39</v>
      </c>
      <c r="E60" s="23" t="s">
        <v>46</v>
      </c>
      <c r="F60" s="24">
        <v>0.04034722222222222</v>
      </c>
      <c r="G60" s="24">
        <v>0.04034722222222222</v>
      </c>
      <c r="H60" s="22" t="str">
        <f t="shared" si="2"/>
        <v>6.27/km</v>
      </c>
      <c r="I60" s="25">
        <f t="shared" si="3"/>
        <v>0.016967592592592593</v>
      </c>
      <c r="J60" s="25">
        <f>G60-INDEX($G$5:$G$126,MATCH(D60,$D$5:$D$126,0))</f>
        <v>0.015624999999999997</v>
      </c>
    </row>
    <row r="61" spans="1:10" ht="15" customHeight="1">
      <c r="A61" s="22">
        <v>57</v>
      </c>
      <c r="B61" s="23" t="s">
        <v>137</v>
      </c>
      <c r="C61" s="23" t="s">
        <v>138</v>
      </c>
      <c r="D61" s="22" t="s">
        <v>39</v>
      </c>
      <c r="E61" s="23" t="s">
        <v>19</v>
      </c>
      <c r="F61" s="24">
        <v>0.040358796296296295</v>
      </c>
      <c r="G61" s="24">
        <v>0.040358796296296295</v>
      </c>
      <c r="H61" s="22" t="str">
        <f t="shared" si="2"/>
        <v>6.27/km</v>
      </c>
      <c r="I61" s="25">
        <f t="shared" si="3"/>
        <v>0.016979166666666667</v>
      </c>
      <c r="J61" s="25">
        <f>G61-INDEX($G$5:$G$126,MATCH(D61,$D$5:$D$126,0))</f>
        <v>0.01563657407407407</v>
      </c>
    </row>
    <row r="62" spans="1:10" ht="15" customHeight="1">
      <c r="A62" s="22">
        <v>58</v>
      </c>
      <c r="B62" s="23" t="s">
        <v>139</v>
      </c>
      <c r="C62" s="23" t="s">
        <v>140</v>
      </c>
      <c r="D62" s="22" t="s">
        <v>39</v>
      </c>
      <c r="E62" s="23" t="s">
        <v>43</v>
      </c>
      <c r="F62" s="24">
        <v>0.04193287037037038</v>
      </c>
      <c r="G62" s="24">
        <v>0.04193287037037038</v>
      </c>
      <c r="H62" s="22" t="str">
        <f t="shared" si="2"/>
        <v>6.43/km</v>
      </c>
      <c r="I62" s="25">
        <f t="shared" si="3"/>
        <v>0.01855324074074075</v>
      </c>
      <c r="J62" s="25">
        <f>G62-INDEX($G$5:$G$126,MATCH(D62,$D$5:$D$126,0))</f>
        <v>0.017210648148148152</v>
      </c>
    </row>
    <row r="63" spans="1:10" ht="15" customHeight="1">
      <c r="A63" s="22">
        <v>59</v>
      </c>
      <c r="B63" s="23" t="s">
        <v>131</v>
      </c>
      <c r="C63" s="23" t="s">
        <v>141</v>
      </c>
      <c r="D63" s="22" t="s">
        <v>39</v>
      </c>
      <c r="E63" s="23" t="s">
        <v>117</v>
      </c>
      <c r="F63" s="24">
        <v>0.04193287037037038</v>
      </c>
      <c r="G63" s="24">
        <v>0.04193287037037038</v>
      </c>
      <c r="H63" s="22" t="str">
        <f t="shared" si="2"/>
        <v>6.43/km</v>
      </c>
      <c r="I63" s="25">
        <f t="shared" si="3"/>
        <v>0.01855324074074075</v>
      </c>
      <c r="J63" s="25">
        <f>G63-INDEX($G$5:$G$126,MATCH(D63,$D$5:$D$126,0))</f>
        <v>0.017210648148148152</v>
      </c>
    </row>
    <row r="64" spans="1:10" ht="15" customHeight="1">
      <c r="A64" s="26">
        <v>60</v>
      </c>
      <c r="B64" s="27" t="s">
        <v>142</v>
      </c>
      <c r="C64" s="27" t="s">
        <v>143</v>
      </c>
      <c r="D64" s="26" t="s">
        <v>113</v>
      </c>
      <c r="E64" s="27" t="s">
        <v>58</v>
      </c>
      <c r="F64" s="28">
        <v>0.04827546296296296</v>
      </c>
      <c r="G64" s="28">
        <v>0.04827546296296296</v>
      </c>
      <c r="H64" s="26" t="str">
        <f t="shared" si="2"/>
        <v>7.43/km</v>
      </c>
      <c r="I64" s="29">
        <f t="shared" si="3"/>
        <v>0.02489583333333333</v>
      </c>
      <c r="J64" s="29">
        <f>G64-INDEX($G$5:$G$126,MATCH(D64,$D$5:$D$126,0))</f>
        <v>0.014293981481481477</v>
      </c>
    </row>
  </sheetData>
  <sheetProtection/>
  <autoFilter ref="A4:J6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4" t="str">
        <f>Individuale!A1</f>
        <v>Urban Trail Grotte di S.Stefano</v>
      </c>
      <c r="B1" s="15"/>
      <c r="C1" s="16"/>
    </row>
    <row r="2" spans="1:3" ht="24" customHeight="1">
      <c r="A2" s="12" t="str">
        <f>Individuale!A2</f>
        <v>1ª edizione </v>
      </c>
      <c r="B2" s="12"/>
      <c r="C2" s="12"/>
    </row>
    <row r="3" spans="1:3" ht="24" customHeight="1">
      <c r="A3" s="17" t="str">
        <f>Individuale!A3</f>
        <v>Grotte Santo Stefano (VT) Italia - Domenica 15/11/2015</v>
      </c>
      <c r="B3" s="17"/>
      <c r="C3" s="1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8">
        <v>1</v>
      </c>
      <c r="B5" s="19" t="s">
        <v>19</v>
      </c>
      <c r="C5" s="36">
        <v>12</v>
      </c>
    </row>
    <row r="6" spans="1:3" ht="15" customHeight="1">
      <c r="A6" s="22">
        <v>2</v>
      </c>
      <c r="B6" s="23" t="s">
        <v>43</v>
      </c>
      <c r="C6" s="37">
        <v>8</v>
      </c>
    </row>
    <row r="7" spans="1:3" ht="15" customHeight="1">
      <c r="A7" s="22">
        <v>3</v>
      </c>
      <c r="B7" s="23" t="s">
        <v>144</v>
      </c>
      <c r="C7" s="37">
        <v>4</v>
      </c>
    </row>
    <row r="8" spans="1:3" ht="15" customHeight="1">
      <c r="A8" s="22">
        <v>4</v>
      </c>
      <c r="B8" s="23" t="s">
        <v>30</v>
      </c>
      <c r="C8" s="37">
        <v>4</v>
      </c>
    </row>
    <row r="9" spans="1:3" ht="15" customHeight="1">
      <c r="A9" s="22">
        <v>5</v>
      </c>
      <c r="B9" s="23" t="s">
        <v>58</v>
      </c>
      <c r="C9" s="37">
        <v>4</v>
      </c>
    </row>
    <row r="10" spans="1:3" ht="15" customHeight="1">
      <c r="A10" s="22">
        <v>6</v>
      </c>
      <c r="B10" s="23" t="s">
        <v>48</v>
      </c>
      <c r="C10" s="37">
        <v>3</v>
      </c>
    </row>
    <row r="11" spans="1:3" ht="15" customHeight="1">
      <c r="A11" s="22">
        <v>7</v>
      </c>
      <c r="B11" s="23" t="s">
        <v>110</v>
      </c>
      <c r="C11" s="37">
        <v>3</v>
      </c>
    </row>
    <row r="12" spans="1:3" ht="15" customHeight="1">
      <c r="A12" s="30">
        <v>8</v>
      </c>
      <c r="B12" s="31" t="s">
        <v>145</v>
      </c>
      <c r="C12" s="39">
        <v>2</v>
      </c>
    </row>
    <row r="13" spans="1:3" ht="15" customHeight="1">
      <c r="A13" s="22">
        <v>9</v>
      </c>
      <c r="B13" s="23" t="s">
        <v>117</v>
      </c>
      <c r="C13" s="37">
        <v>2</v>
      </c>
    </row>
    <row r="14" spans="1:3" ht="15" customHeight="1">
      <c r="A14" s="22">
        <v>10</v>
      </c>
      <c r="B14" s="23" t="s">
        <v>46</v>
      </c>
      <c r="C14" s="37">
        <v>2</v>
      </c>
    </row>
    <row r="15" spans="1:3" ht="15" customHeight="1">
      <c r="A15" s="22">
        <v>11</v>
      </c>
      <c r="B15" s="23" t="s">
        <v>15</v>
      </c>
      <c r="C15" s="37">
        <v>2</v>
      </c>
    </row>
    <row r="16" spans="1:3" ht="15" customHeight="1">
      <c r="A16" s="22">
        <v>12</v>
      </c>
      <c r="B16" s="23" t="s">
        <v>36</v>
      </c>
      <c r="C16" s="37">
        <v>2</v>
      </c>
    </row>
    <row r="17" spans="1:3" ht="15" customHeight="1">
      <c r="A17" s="22">
        <v>13</v>
      </c>
      <c r="B17" s="23" t="s">
        <v>65</v>
      </c>
      <c r="C17" s="37">
        <v>2</v>
      </c>
    </row>
    <row r="18" spans="1:3" ht="15" customHeight="1">
      <c r="A18" s="22">
        <v>14</v>
      </c>
      <c r="B18" s="23" t="s">
        <v>40</v>
      </c>
      <c r="C18" s="37">
        <v>2</v>
      </c>
    </row>
    <row r="19" spans="1:3" ht="15" customHeight="1">
      <c r="A19" s="22">
        <v>15</v>
      </c>
      <c r="B19" s="23" t="s">
        <v>27</v>
      </c>
      <c r="C19" s="37">
        <v>2</v>
      </c>
    </row>
    <row r="20" spans="1:3" ht="15" customHeight="1">
      <c r="A20" s="22">
        <v>16</v>
      </c>
      <c r="B20" s="23" t="s">
        <v>114</v>
      </c>
      <c r="C20" s="37">
        <v>1</v>
      </c>
    </row>
    <row r="21" spans="1:3" ht="15" customHeight="1">
      <c r="A21" s="22">
        <v>17</v>
      </c>
      <c r="B21" s="23" t="s">
        <v>52</v>
      </c>
      <c r="C21" s="37">
        <v>1</v>
      </c>
    </row>
    <row r="22" spans="1:3" ht="15" customHeight="1">
      <c r="A22" s="22">
        <v>18</v>
      </c>
      <c r="B22" s="23" t="s">
        <v>122</v>
      </c>
      <c r="C22" s="37">
        <v>1</v>
      </c>
    </row>
    <row r="23" spans="1:3" ht="15" customHeight="1">
      <c r="A23" s="22">
        <v>19</v>
      </c>
      <c r="B23" s="23" t="s">
        <v>125</v>
      </c>
      <c r="C23" s="37">
        <v>1</v>
      </c>
    </row>
    <row r="24" spans="1:3" ht="15" customHeight="1">
      <c r="A24" s="22">
        <v>20</v>
      </c>
      <c r="B24" s="23" t="s">
        <v>86</v>
      </c>
      <c r="C24" s="37">
        <v>1</v>
      </c>
    </row>
    <row r="25" spans="1:3" ht="15" customHeight="1">
      <c r="A25" s="26">
        <v>21</v>
      </c>
      <c r="B25" s="27" t="s">
        <v>23</v>
      </c>
      <c r="C25" s="38">
        <v>1</v>
      </c>
    </row>
    <row r="26" ht="12.75">
      <c r="C26" s="2">
        <f>SUM(C5:C25)</f>
        <v>60</v>
      </c>
    </row>
  </sheetData>
  <sheetProtection/>
  <autoFilter ref="A4:C5">
    <sortState ref="A5:C26">
      <sortCondition descending="1" sortBy="value" ref="C5:C2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2015-11-18T21:45:53Z</dcterms:modified>
  <cp:category/>
  <cp:version/>
  <cp:contentType/>
  <cp:contentStatus/>
</cp:coreProperties>
</file>