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'Individuale'!$A$3:$I$118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<sst xmlns="http://schemas.openxmlformats.org/spreadsheetml/2006/main" count="501" uniqueCount="237">
  <si>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</si>
  <si>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</si>
  <si>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</si>
  <si>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</si>
  <si>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</si>
  <si>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</si>
  <si>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</si>
  <si>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</si>
  <si>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</si>
  <si>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</si>
  <si>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</si>
  <si>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Fantozzi  </t>
  </si>
  <si>
    <t xml:space="preserve">Mirko  </t>
  </si>
  <si>
    <t xml:space="preserve">TM23  </t>
  </si>
  <si>
    <t xml:space="preserve">USA Club Avezzano  </t>
  </si>
  <si>
    <t xml:space="preserve">Lamiri </t>
  </si>
  <si>
    <t xml:space="preserve">Mahmmed </t>
  </si>
  <si>
    <t xml:space="preserve">M35 </t>
  </si>
  <si>
    <t xml:space="preserve">ASS. Ecomaratona dei Marsi </t>
  </si>
  <si>
    <t xml:space="preserve">Perrotta </t>
  </si>
  <si>
    <t xml:space="preserve">Fabrizio </t>
  </si>
  <si>
    <t xml:space="preserve">TM23 </t>
  </si>
  <si>
    <t xml:space="preserve">G.S. Marsica Avezzano </t>
  </si>
  <si>
    <t xml:space="preserve">Santilli </t>
  </si>
  <si>
    <t xml:space="preserve">Gabriele </t>
  </si>
  <si>
    <t xml:space="preserve">Gap Pratola </t>
  </si>
  <si>
    <t xml:space="preserve">Pinardi </t>
  </si>
  <si>
    <t xml:space="preserve">Walter </t>
  </si>
  <si>
    <t xml:space="preserve">Cambise </t>
  </si>
  <si>
    <t xml:space="preserve">Franco </t>
  </si>
  <si>
    <t xml:space="preserve">M40 </t>
  </si>
  <si>
    <t xml:space="preserve">Opoa Team Running Trasacco </t>
  </si>
  <si>
    <t xml:space="preserve">Di Renzo </t>
  </si>
  <si>
    <t xml:space="preserve">Gianni </t>
  </si>
  <si>
    <t xml:space="preserve">Civitavecchia </t>
  </si>
  <si>
    <t xml:space="preserve">Ricci </t>
  </si>
  <si>
    <t xml:space="preserve">Fabio </t>
  </si>
  <si>
    <t xml:space="preserve">Stato Mag. Esercito </t>
  </si>
  <si>
    <t xml:space="preserve">Pecce </t>
  </si>
  <si>
    <t xml:space="preserve">Antonio </t>
  </si>
  <si>
    <t xml:space="preserve">Belaiche </t>
  </si>
  <si>
    <t xml:space="preserve">Khalid </t>
  </si>
  <si>
    <t xml:space="preserve">Libero </t>
  </si>
  <si>
    <t xml:space="preserve">Tabacco </t>
  </si>
  <si>
    <t xml:space="preserve">Tullio </t>
  </si>
  <si>
    <t xml:space="preserve">M55 </t>
  </si>
  <si>
    <t xml:space="preserve">Pallante </t>
  </si>
  <si>
    <t xml:space="preserve">UM23 </t>
  </si>
  <si>
    <t xml:space="preserve">Bisegna </t>
  </si>
  <si>
    <t xml:space="preserve">Massimiliano </t>
  </si>
  <si>
    <t xml:space="preserve">Runners Club dei Marsi </t>
  </si>
  <si>
    <t xml:space="preserve">Sorgi </t>
  </si>
  <si>
    <t xml:space="preserve">Antonello </t>
  </si>
  <si>
    <t xml:space="preserve">Petrei </t>
  </si>
  <si>
    <t xml:space="preserve">Pasqualino </t>
  </si>
  <si>
    <t xml:space="preserve">Kourachi </t>
  </si>
  <si>
    <t xml:space="preserve">Abdelhadi </t>
  </si>
  <si>
    <t xml:space="preserve">Podistica Luco dei marsi </t>
  </si>
  <si>
    <t xml:space="preserve">Di Fabio </t>
  </si>
  <si>
    <t xml:space="preserve">Mario </t>
  </si>
  <si>
    <t xml:space="preserve">Achatibi </t>
  </si>
  <si>
    <t xml:space="preserve">Abderrahman </t>
  </si>
  <si>
    <t xml:space="preserve">M50 </t>
  </si>
  <si>
    <t xml:space="preserve">Atletica Pomezia </t>
  </si>
  <si>
    <t xml:space="preserve">Visocchi </t>
  </si>
  <si>
    <t xml:space="preserve">Roberto </t>
  </si>
  <si>
    <t xml:space="preserve">Atina Trail Running </t>
  </si>
  <si>
    <t xml:space="preserve">De Paolis </t>
  </si>
  <si>
    <t xml:space="preserve">Nuccitelli </t>
  </si>
  <si>
    <t xml:space="preserve">Gianluca </t>
  </si>
  <si>
    <t xml:space="preserve">Consolati </t>
  </si>
  <si>
    <t xml:space="preserve">Albino </t>
  </si>
  <si>
    <t xml:space="preserve">M45 </t>
  </si>
  <si>
    <t xml:space="preserve">Lusi </t>
  </si>
  <si>
    <t xml:space="preserve">Denis </t>
  </si>
  <si>
    <t xml:space="preserve">Samiri </t>
  </si>
  <si>
    <t xml:space="preserve">Touria </t>
  </si>
  <si>
    <t xml:space="preserve">M18 </t>
  </si>
  <si>
    <t xml:space="preserve">Atletica gran sasso </t>
  </si>
  <si>
    <t xml:space="preserve">Iacobacci </t>
  </si>
  <si>
    <t xml:space="preserve">De santis </t>
  </si>
  <si>
    <t xml:space="preserve">Luciano </t>
  </si>
  <si>
    <t xml:space="preserve">Giffi </t>
  </si>
  <si>
    <t xml:space="preserve">Fubelli </t>
  </si>
  <si>
    <t xml:space="preserve">Stefano </t>
  </si>
  <si>
    <t xml:space="preserve">Oddi </t>
  </si>
  <si>
    <t xml:space="preserve">Giacomo </t>
  </si>
  <si>
    <t xml:space="preserve">Savina </t>
  </si>
  <si>
    <t xml:space="preserve">Leprotti Villa Ada </t>
  </si>
  <si>
    <t xml:space="preserve">Di Stefano </t>
  </si>
  <si>
    <t xml:space="preserve">Dino </t>
  </si>
  <si>
    <t xml:space="preserve">Stati </t>
  </si>
  <si>
    <t xml:space="preserve">Amabrini </t>
  </si>
  <si>
    <t xml:space="preserve">Ciafrelli </t>
  </si>
  <si>
    <t xml:space="preserve">Atl. Val Tavo </t>
  </si>
  <si>
    <t xml:space="preserve">Di Giamberardino </t>
  </si>
  <si>
    <t xml:space="preserve">Domenico </t>
  </si>
  <si>
    <t xml:space="preserve">Tufani </t>
  </si>
  <si>
    <t xml:space="preserve">Rifondazione Podistica </t>
  </si>
  <si>
    <t xml:space="preserve">D'Alimonti </t>
  </si>
  <si>
    <t xml:space="preserve">Podistica Avezzano </t>
  </si>
  <si>
    <t xml:space="preserve">Giovannucci </t>
  </si>
  <si>
    <t xml:space="preserve">Luca </t>
  </si>
  <si>
    <t xml:space="preserve">Nazzaro </t>
  </si>
  <si>
    <t xml:space="preserve">Enrico </t>
  </si>
  <si>
    <t xml:space="preserve">Asci </t>
  </si>
  <si>
    <t xml:space="preserve">Alessandro </t>
  </si>
  <si>
    <t xml:space="preserve">Peluso </t>
  </si>
  <si>
    <t xml:space="preserve">Marco </t>
  </si>
  <si>
    <t xml:space="preserve">Fallocco </t>
  </si>
  <si>
    <t xml:space="preserve">Serafini </t>
  </si>
  <si>
    <t xml:space="preserve">Patrizio </t>
  </si>
  <si>
    <t xml:space="preserve">Colipi </t>
  </si>
  <si>
    <t xml:space="preserve">Giovanni </t>
  </si>
  <si>
    <t xml:space="preserve">Iacobucci </t>
  </si>
  <si>
    <t xml:space="preserve">Raffaele </t>
  </si>
  <si>
    <t xml:space="preserve">Lisciani </t>
  </si>
  <si>
    <t xml:space="preserve">Baldassarre </t>
  </si>
  <si>
    <t xml:space="preserve">Guido </t>
  </si>
  <si>
    <t xml:space="preserve">Gaetani </t>
  </si>
  <si>
    <t xml:space="preserve">Francesco </t>
  </si>
  <si>
    <t xml:space="preserve">Di Lorenzo </t>
  </si>
  <si>
    <t xml:space="preserve">Paolo </t>
  </si>
  <si>
    <t xml:space="preserve">Di Cicco </t>
  </si>
  <si>
    <t xml:space="preserve">Cristian </t>
  </si>
  <si>
    <t xml:space="preserve">Faonio </t>
  </si>
  <si>
    <t xml:space="preserve">Rino </t>
  </si>
  <si>
    <t xml:space="preserve">Di Natale </t>
  </si>
  <si>
    <t xml:space="preserve">Simplicio </t>
  </si>
  <si>
    <t xml:space="preserve">Massimiani </t>
  </si>
  <si>
    <t xml:space="preserve">Gaetano </t>
  </si>
  <si>
    <t xml:space="preserve">Castellucci </t>
  </si>
  <si>
    <t xml:space="preserve">Massimo </t>
  </si>
  <si>
    <t xml:space="preserve">Pocetta </t>
  </si>
  <si>
    <t xml:space="preserve">Tonino </t>
  </si>
  <si>
    <t xml:space="preserve">Buongiovanni </t>
  </si>
  <si>
    <t xml:space="preserve">Danilo </t>
  </si>
  <si>
    <t xml:space="preserve">Bianchi </t>
  </si>
  <si>
    <t xml:space="preserve">Valerio </t>
  </si>
  <si>
    <t xml:space="preserve">USA Club Avezzano </t>
  </si>
  <si>
    <t xml:space="preserve">Coccia </t>
  </si>
  <si>
    <t xml:space="preserve">Ascenzo </t>
  </si>
  <si>
    <t xml:space="preserve">Trinchini </t>
  </si>
  <si>
    <t xml:space="preserve">Natalino </t>
  </si>
  <si>
    <t xml:space="preserve">Felli </t>
  </si>
  <si>
    <t xml:space="preserve">Davide </t>
  </si>
  <si>
    <t xml:space="preserve">Campanelli </t>
  </si>
  <si>
    <t xml:space="preserve">Settevendemmie </t>
  </si>
  <si>
    <t xml:space="preserve">Vendetti </t>
  </si>
  <si>
    <t xml:space="preserve">Sergio </t>
  </si>
  <si>
    <t xml:space="preserve">M60 </t>
  </si>
  <si>
    <t xml:space="preserve">Podisti Maratona Roma </t>
  </si>
  <si>
    <t xml:space="preserve">Lancia </t>
  </si>
  <si>
    <t xml:space="preserve">Vincenzo </t>
  </si>
  <si>
    <t xml:space="preserve">Croce </t>
  </si>
  <si>
    <t xml:space="preserve">Luigi </t>
  </si>
  <si>
    <t xml:space="preserve">Tinarelli </t>
  </si>
  <si>
    <t xml:space="preserve">Romolo </t>
  </si>
  <si>
    <t xml:space="preserve">Giambartolomei </t>
  </si>
  <si>
    <t xml:space="preserve">Accorimboni </t>
  </si>
  <si>
    <t xml:space="preserve">Truocchio </t>
  </si>
  <si>
    <t xml:space="preserve">Rosalba </t>
  </si>
  <si>
    <t xml:space="preserve">M30 </t>
  </si>
  <si>
    <t xml:space="preserve">Mastrella </t>
  </si>
  <si>
    <t xml:space="preserve">Fiore </t>
  </si>
  <si>
    <t xml:space="preserve">Boi </t>
  </si>
  <si>
    <t xml:space="preserve">Barbara </t>
  </si>
  <si>
    <t xml:space="preserve">Oriana </t>
  </si>
  <si>
    <t xml:space="preserve">Marconi </t>
  </si>
  <si>
    <t xml:space="preserve">Bassi </t>
  </si>
  <si>
    <t xml:space="preserve">Di Censo </t>
  </si>
  <si>
    <t xml:space="preserve">Amatori Aielli </t>
  </si>
  <si>
    <t xml:space="preserve">Morgante </t>
  </si>
  <si>
    <t xml:space="preserve">Laura </t>
  </si>
  <si>
    <t xml:space="preserve">Liberati </t>
  </si>
  <si>
    <t xml:space="preserve">Alessandra </t>
  </si>
  <si>
    <t xml:space="preserve">Fasciani </t>
  </si>
  <si>
    <t xml:space="preserve">Patrizia </t>
  </si>
  <si>
    <t xml:space="preserve">Barile </t>
  </si>
  <si>
    <t xml:space="preserve">Atletica Lagos dei Marsi </t>
  </si>
  <si>
    <t xml:space="preserve">Buccella </t>
  </si>
  <si>
    <t xml:space="preserve">Sandro </t>
  </si>
  <si>
    <t xml:space="preserve">Grasso </t>
  </si>
  <si>
    <t xml:space="preserve">Lombardi </t>
  </si>
  <si>
    <t xml:space="preserve">Fortunato </t>
  </si>
  <si>
    <t xml:space="preserve">Roncadin </t>
  </si>
  <si>
    <t xml:space="preserve">Gianfranco </t>
  </si>
  <si>
    <t xml:space="preserve">Lazio Runners </t>
  </si>
  <si>
    <t xml:space="preserve">Del Ciello </t>
  </si>
  <si>
    <t xml:space="preserve">M65 </t>
  </si>
  <si>
    <t xml:space="preserve">GS Kat Roma </t>
  </si>
  <si>
    <t xml:space="preserve">De Rosa </t>
  </si>
  <si>
    <t xml:space="preserve">De Gregorio </t>
  </si>
  <si>
    <t xml:space="preserve">Angelo </t>
  </si>
  <si>
    <t xml:space="preserve">Nanni </t>
  </si>
  <si>
    <t xml:space="preserve">Americo </t>
  </si>
  <si>
    <t xml:space="preserve">Sbardella </t>
  </si>
  <si>
    <t xml:space="preserve">Fatato </t>
  </si>
  <si>
    <t xml:space="preserve">Carmine </t>
  </si>
  <si>
    <t xml:space="preserve">Tommasi </t>
  </si>
  <si>
    <t xml:space="preserve">Tatti </t>
  </si>
  <si>
    <t xml:space="preserve">Rosino </t>
  </si>
  <si>
    <t xml:space="preserve">Marchionni </t>
  </si>
  <si>
    <t xml:space="preserve">Capoccitti </t>
  </si>
  <si>
    <t xml:space="preserve">Giuseppe </t>
  </si>
  <si>
    <t xml:space="preserve">Olivieri </t>
  </si>
  <si>
    <t xml:space="preserve">Guerrino </t>
  </si>
  <si>
    <t xml:space="preserve">Tiberti </t>
  </si>
  <si>
    <t xml:space="preserve">Francesca Romana </t>
  </si>
  <si>
    <t xml:space="preserve">Sante </t>
  </si>
  <si>
    <t xml:space="preserve">Fabienne Ines </t>
  </si>
  <si>
    <t xml:space="preserve">Flammini </t>
  </si>
  <si>
    <t xml:space="preserve">Rossini </t>
  </si>
  <si>
    <t xml:space="preserve">Filippide Montesilvano </t>
  </si>
  <si>
    <t xml:space="preserve">Manna </t>
  </si>
  <si>
    <t xml:space="preserve">Annamaria </t>
  </si>
  <si>
    <t xml:space="preserve">Pagnani </t>
  </si>
  <si>
    <t xml:space="preserve">Fernando </t>
  </si>
  <si>
    <t xml:space="preserve">Di Salvatore </t>
  </si>
  <si>
    <t xml:space="preserve">Alvise </t>
  </si>
  <si>
    <t xml:space="preserve">Mosca </t>
  </si>
  <si>
    <t xml:space="preserve">Zarini </t>
  </si>
  <si>
    <t xml:space="preserve">Ermanno </t>
  </si>
  <si>
    <t xml:space="preserve">Di Francesco </t>
  </si>
  <si>
    <t xml:space="preserve">Giancarlo </t>
  </si>
  <si>
    <t xml:space="preserve">Cristini </t>
  </si>
  <si>
    <t xml:space="preserve">Emilia </t>
  </si>
  <si>
    <t xml:space="preserve">Teramani </t>
  </si>
  <si>
    <t xml:space="preserve">D'Andrea </t>
  </si>
  <si>
    <t xml:space="preserve">Argentino </t>
  </si>
  <si>
    <t xml:space="preserve">Dessi </t>
  </si>
  <si>
    <t xml:space="preserve">Romano </t>
  </si>
  <si>
    <t>Notturna dell'Unità 16ª edizione 13ª prova</t>
  </si>
  <si>
    <t xml:space="preserve"> Luco dei Marsi (AQ) Italia - Giovedì 13/08/2009</t>
  </si>
  <si>
    <t xml:space="preserve">A.S.D. Podistica Solidarietà </t>
  </si>
  <si>
    <t xml:space="preserve">Visconti </t>
  </si>
  <si>
    <t>x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</si>
</sst>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21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8" t="s">
        <v>232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 thickBot="1">
      <c r="A2" s="30" t="s">
        <v>233</v>
      </c>
      <c r="B2" s="31"/>
      <c r="C2" s="31"/>
      <c r="D2" s="31"/>
      <c r="E2" s="31"/>
      <c r="F2" s="31"/>
      <c r="G2" s="32"/>
      <c r="H2" s="6" t="s">
        <v>0</v>
      </c>
      <c r="I2" s="7">
        <v>10.2</v>
      </c>
    </row>
    <row r="3" spans="1:10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49" t="s">
        <v>236</v>
      </c>
    </row>
    <row r="4" spans="1:10" s="1" customFormat="1" ht="15" customHeight="1">
      <c r="A4" s="16">
        <v>1</v>
      </c>
      <c r="B4" s="39" t="s">
        <v>11</v>
      </c>
      <c r="C4" s="39" t="s">
        <v>12</v>
      </c>
      <c r="D4" s="39" t="s">
        <v>13</v>
      </c>
      <c r="E4" s="39" t="s">
        <v>14</v>
      </c>
      <c r="F4" s="40">
        <v>0.023194444444444445</v>
      </c>
      <c r="G4" s="17" t="str">
        <f aca="true" t="shared" si="0" ref="G4:G67">TEXT(INT((HOUR(F4)*3600+MINUTE(F4)*60+SECOND(F4))/$I$2/60),"0")&amp;"."&amp;TEXT(MOD((HOUR(F4)*3600+MINUTE(F4)*60+SECOND(F4))/$I$2,60),"00")&amp;"/km"</f>
        <v>3.16/km</v>
      </c>
      <c r="H4" s="18">
        <f aca="true" t="shared" si="1" ref="H4:H31">F4-$F$4</f>
        <v>0</v>
      </c>
      <c r="I4" s="18">
        <f>F4-INDEX($F$4:$F$118,MATCH(D4,$D$4:$D$118,0))</f>
        <v>0</v>
      </c>
      <c r="J4" s="1">
        <v>1</v>
      </c>
    </row>
    <row r="5" spans="1:10" s="1" customFormat="1" ht="15" customHeight="1">
      <c r="A5" s="19">
        <v>2</v>
      </c>
      <c r="B5" s="22" t="s">
        <v>15</v>
      </c>
      <c r="C5" s="22" t="s">
        <v>16</v>
      </c>
      <c r="D5" s="22" t="s">
        <v>17</v>
      </c>
      <c r="E5" s="22" t="s">
        <v>18</v>
      </c>
      <c r="F5" s="41">
        <v>0.023344907407407408</v>
      </c>
      <c r="G5" s="20" t="str">
        <f t="shared" si="0"/>
        <v>3.18/km</v>
      </c>
      <c r="H5" s="21">
        <f t="shared" si="1"/>
        <v>0.00015046296296296335</v>
      </c>
      <c r="I5" s="21">
        <f>F5-INDEX($F$4:$F$118,MATCH(D5,$D$4:$D$118,0))</f>
        <v>0</v>
      </c>
      <c r="J5" s="1">
        <v>1</v>
      </c>
    </row>
    <row r="6" spans="1:10" s="1" customFormat="1" ht="15" customHeight="1">
      <c r="A6" s="19">
        <v>3</v>
      </c>
      <c r="B6" s="22" t="s">
        <v>19</v>
      </c>
      <c r="C6" s="22" t="s">
        <v>20</v>
      </c>
      <c r="D6" s="22" t="s">
        <v>21</v>
      </c>
      <c r="E6" s="22" t="s">
        <v>22</v>
      </c>
      <c r="F6" s="41">
        <v>0.024675925925925924</v>
      </c>
      <c r="G6" s="20" t="str">
        <f t="shared" si="0"/>
        <v>3.29/km</v>
      </c>
      <c r="H6" s="21">
        <f t="shared" si="1"/>
        <v>0.0014814814814814795</v>
      </c>
      <c r="I6" s="21">
        <f>F6-INDEX($F$4:$F$118,MATCH(D6,$D$4:$D$118,0))</f>
        <v>0</v>
      </c>
      <c r="J6" s="1">
        <v>1</v>
      </c>
    </row>
    <row r="7" spans="1:10" s="1" customFormat="1" ht="15" customHeight="1">
      <c r="A7" s="19">
        <v>4</v>
      </c>
      <c r="B7" s="22" t="s">
        <v>23</v>
      </c>
      <c r="C7" s="22" t="s">
        <v>24</v>
      </c>
      <c r="D7" s="22" t="s">
        <v>21</v>
      </c>
      <c r="E7" s="22" t="s">
        <v>25</v>
      </c>
      <c r="F7" s="41">
        <v>0.02508101851851852</v>
      </c>
      <c r="G7" s="20" t="str">
        <f t="shared" si="0"/>
        <v>3.32/km</v>
      </c>
      <c r="H7" s="21">
        <f t="shared" si="1"/>
        <v>0.0018865740740740752</v>
      </c>
      <c r="I7" s="21">
        <f>F7-INDEX($F$4:$F$118,MATCH(D7,$D$4:$D$118,0))</f>
        <v>0.0004050925925925958</v>
      </c>
      <c r="J7" s="1">
        <v>1</v>
      </c>
    </row>
    <row r="8" spans="1:10" s="1" customFormat="1" ht="15" customHeight="1">
      <c r="A8" s="19">
        <v>5</v>
      </c>
      <c r="B8" s="22" t="s">
        <v>26</v>
      </c>
      <c r="C8" s="22" t="s">
        <v>27</v>
      </c>
      <c r="D8" s="22" t="s">
        <v>17</v>
      </c>
      <c r="E8" s="22" t="s">
        <v>22</v>
      </c>
      <c r="F8" s="41">
        <v>0.025231481481481483</v>
      </c>
      <c r="G8" s="20" t="str">
        <f t="shared" si="0"/>
        <v>3.34/km</v>
      </c>
      <c r="H8" s="21">
        <f t="shared" si="1"/>
        <v>0.0020370370370370386</v>
      </c>
      <c r="I8" s="21">
        <f>F8-INDEX($F$4:$F$118,MATCH(D8,$D$4:$D$118,0))</f>
        <v>0.0018865740740740752</v>
      </c>
      <c r="J8" s="1">
        <v>1</v>
      </c>
    </row>
    <row r="9" spans="1:10" s="1" customFormat="1" ht="15" customHeight="1">
      <c r="A9" s="19">
        <v>6</v>
      </c>
      <c r="B9" s="22" t="s">
        <v>28</v>
      </c>
      <c r="C9" s="22" t="s">
        <v>29</v>
      </c>
      <c r="D9" s="22" t="s">
        <v>30</v>
      </c>
      <c r="E9" s="22" t="s">
        <v>31</v>
      </c>
      <c r="F9" s="41">
        <v>0.025416666666666667</v>
      </c>
      <c r="G9" s="20" t="str">
        <f t="shared" si="0"/>
        <v>3.35/km</v>
      </c>
      <c r="H9" s="21">
        <f t="shared" si="1"/>
        <v>0.0022222222222222227</v>
      </c>
      <c r="I9" s="21">
        <f>F9-INDEX($F$4:$F$118,MATCH(D9,$D$4:$D$118,0))</f>
        <v>0</v>
      </c>
      <c r="J9" s="1">
        <v>1</v>
      </c>
    </row>
    <row r="10" spans="1:10" s="1" customFormat="1" ht="15" customHeight="1">
      <c r="A10" s="19">
        <v>7</v>
      </c>
      <c r="B10" s="22" t="s">
        <v>32</v>
      </c>
      <c r="C10" s="22" t="s">
        <v>33</v>
      </c>
      <c r="D10" s="22" t="s">
        <v>17</v>
      </c>
      <c r="E10" s="22" t="s">
        <v>34</v>
      </c>
      <c r="F10" s="41">
        <v>0.02546296296296296</v>
      </c>
      <c r="G10" s="20" t="str">
        <f t="shared" si="0"/>
        <v>3.36/km</v>
      </c>
      <c r="H10" s="21">
        <f t="shared" si="1"/>
        <v>0.002268518518518517</v>
      </c>
      <c r="I10" s="21">
        <f>F10-INDEX($F$4:$F$118,MATCH(D10,$D$4:$D$118,0))</f>
        <v>0.0021180555555555536</v>
      </c>
      <c r="J10" s="1">
        <v>1</v>
      </c>
    </row>
    <row r="11" spans="1:10" s="1" customFormat="1" ht="15" customHeight="1">
      <c r="A11" s="19">
        <v>8</v>
      </c>
      <c r="B11" s="22" t="s">
        <v>35</v>
      </c>
      <c r="C11" s="22" t="s">
        <v>36</v>
      </c>
      <c r="D11" s="22" t="s">
        <v>17</v>
      </c>
      <c r="E11" s="22" t="s">
        <v>37</v>
      </c>
      <c r="F11" s="41">
        <v>0.025648148148148146</v>
      </c>
      <c r="G11" s="20" t="str">
        <f t="shared" si="0"/>
        <v>3.37/km</v>
      </c>
      <c r="H11" s="21">
        <f t="shared" si="1"/>
        <v>0.002453703703703701</v>
      </c>
      <c r="I11" s="21">
        <f>F11-INDEX($F$4:$F$118,MATCH(D11,$D$4:$D$118,0))</f>
        <v>0.0023032407407407376</v>
      </c>
      <c r="J11" s="1">
        <v>1</v>
      </c>
    </row>
    <row r="12" spans="1:10" s="1" customFormat="1" ht="15" customHeight="1">
      <c r="A12" s="19">
        <v>9</v>
      </c>
      <c r="B12" s="22" t="s">
        <v>38</v>
      </c>
      <c r="C12" s="22" t="s">
        <v>39</v>
      </c>
      <c r="D12" s="22" t="s">
        <v>30</v>
      </c>
      <c r="E12" s="22" t="s">
        <v>22</v>
      </c>
      <c r="F12" s="41">
        <v>0.025810185185185183</v>
      </c>
      <c r="G12" s="20" t="str">
        <f t="shared" si="0"/>
        <v>3.39/km</v>
      </c>
      <c r="H12" s="21">
        <f t="shared" si="1"/>
        <v>0.002615740740740738</v>
      </c>
      <c r="I12" s="21">
        <f>F12-INDEX($F$4:$F$118,MATCH(D12,$D$4:$D$118,0))</f>
        <v>0.00039351851851851527</v>
      </c>
      <c r="J12" s="1">
        <v>1</v>
      </c>
    </row>
    <row r="13" spans="1:10" s="1" customFormat="1" ht="15" customHeight="1">
      <c r="A13" s="19">
        <v>10</v>
      </c>
      <c r="B13" s="22" t="s">
        <v>40</v>
      </c>
      <c r="C13" s="22" t="s">
        <v>41</v>
      </c>
      <c r="D13" s="22" t="s">
        <v>21</v>
      </c>
      <c r="E13" s="22" t="s">
        <v>42</v>
      </c>
      <c r="F13" s="41">
        <v>0.025868055555555557</v>
      </c>
      <c r="G13" s="20" t="str">
        <f t="shared" si="0"/>
        <v>3.39/km</v>
      </c>
      <c r="H13" s="21">
        <f t="shared" si="1"/>
        <v>0.0026736111111111127</v>
      </c>
      <c r="I13" s="21">
        <f>F13-INDEX($F$4:$F$118,MATCH(D13,$D$4:$D$118,0))</f>
        <v>0.0011921296296296333</v>
      </c>
      <c r="J13" s="1">
        <v>1</v>
      </c>
    </row>
    <row r="14" spans="1:10" s="1" customFormat="1" ht="15" customHeight="1">
      <c r="A14" s="19">
        <v>11</v>
      </c>
      <c r="B14" s="22" t="s">
        <v>43</v>
      </c>
      <c r="C14" s="22" t="s">
        <v>44</v>
      </c>
      <c r="D14" s="22" t="s">
        <v>45</v>
      </c>
      <c r="E14" s="22" t="s">
        <v>31</v>
      </c>
      <c r="F14" s="41">
        <v>0.025914351851851855</v>
      </c>
      <c r="G14" s="20" t="str">
        <f t="shared" si="0"/>
        <v>3.40/km</v>
      </c>
      <c r="H14" s="21">
        <f t="shared" si="1"/>
        <v>0.0027199074074074105</v>
      </c>
      <c r="I14" s="21">
        <f>F14-INDEX($F$4:$F$118,MATCH(D14,$D$4:$D$118,0))</f>
        <v>0</v>
      </c>
      <c r="J14" s="1">
        <v>1</v>
      </c>
    </row>
    <row r="15" spans="1:10" s="1" customFormat="1" ht="15" customHeight="1">
      <c r="A15" s="19">
        <v>12</v>
      </c>
      <c r="B15" s="22" t="s">
        <v>46</v>
      </c>
      <c r="C15" s="22" t="s">
        <v>27</v>
      </c>
      <c r="D15" s="22" t="s">
        <v>47</v>
      </c>
      <c r="E15" s="22" t="s">
        <v>22</v>
      </c>
      <c r="F15" s="41">
        <v>0.025949074074074072</v>
      </c>
      <c r="G15" s="20" t="str">
        <f t="shared" si="0"/>
        <v>3.40/km</v>
      </c>
      <c r="H15" s="21">
        <f t="shared" si="1"/>
        <v>0.0027546296296296277</v>
      </c>
      <c r="I15" s="21">
        <f>F15-INDEX($F$4:$F$118,MATCH(D15,$D$4:$D$118,0))</f>
        <v>0</v>
      </c>
      <c r="J15" s="1">
        <v>1</v>
      </c>
    </row>
    <row r="16" spans="1:10" s="1" customFormat="1" ht="15" customHeight="1">
      <c r="A16" s="19">
        <v>13</v>
      </c>
      <c r="B16" s="22" t="s">
        <v>48</v>
      </c>
      <c r="C16" s="22" t="s">
        <v>49</v>
      </c>
      <c r="D16" s="22" t="s">
        <v>17</v>
      </c>
      <c r="E16" s="22" t="s">
        <v>50</v>
      </c>
      <c r="F16" s="41">
        <v>0.025983796296296297</v>
      </c>
      <c r="G16" s="20" t="str">
        <f t="shared" si="0"/>
        <v>3.40/km</v>
      </c>
      <c r="H16" s="21">
        <f t="shared" si="1"/>
        <v>0.002789351851851852</v>
      </c>
      <c r="I16" s="21">
        <f>F16-INDEX($F$4:$F$118,MATCH(D16,$D$4:$D$118,0))</f>
        <v>0.0026388888888888885</v>
      </c>
      <c r="J16" s="1">
        <v>1</v>
      </c>
    </row>
    <row r="17" spans="1:10" s="1" customFormat="1" ht="15" customHeight="1">
      <c r="A17" s="19">
        <v>14</v>
      </c>
      <c r="B17" s="22" t="s">
        <v>51</v>
      </c>
      <c r="C17" s="22" t="s">
        <v>52</v>
      </c>
      <c r="D17" s="22" t="s">
        <v>17</v>
      </c>
      <c r="E17" s="22" t="s">
        <v>22</v>
      </c>
      <c r="F17" s="41">
        <v>0.026041666666666668</v>
      </c>
      <c r="G17" s="20" t="str">
        <f t="shared" si="0"/>
        <v>3.41/km</v>
      </c>
      <c r="H17" s="21">
        <f t="shared" si="1"/>
        <v>0.002847222222222223</v>
      </c>
      <c r="I17" s="21">
        <f>F17-INDEX($F$4:$F$118,MATCH(D17,$D$4:$D$118,0))</f>
        <v>0.00269675925925926</v>
      </c>
      <c r="J17" s="1">
        <v>1</v>
      </c>
    </row>
    <row r="18" spans="1:10" s="1" customFormat="1" ht="15" customHeight="1">
      <c r="A18" s="19">
        <v>15</v>
      </c>
      <c r="B18" s="22" t="s">
        <v>53</v>
      </c>
      <c r="C18" s="22" t="s">
        <v>54</v>
      </c>
      <c r="D18" s="22" t="s">
        <v>17</v>
      </c>
      <c r="E18" s="22" t="s">
        <v>31</v>
      </c>
      <c r="F18" s="41">
        <v>0.026087962962962966</v>
      </c>
      <c r="G18" s="20" t="str">
        <f t="shared" si="0"/>
        <v>3.41/km</v>
      </c>
      <c r="H18" s="21">
        <f t="shared" si="1"/>
        <v>0.002893518518518521</v>
      </c>
      <c r="I18" s="21">
        <f>F18-INDEX($F$4:$F$118,MATCH(D18,$D$4:$D$118,0))</f>
        <v>0.0027430555555555576</v>
      </c>
      <c r="J18" s="1">
        <v>1</v>
      </c>
    </row>
    <row r="19" spans="1:10" s="1" customFormat="1" ht="15" customHeight="1">
      <c r="A19" s="19">
        <v>16</v>
      </c>
      <c r="B19" s="22" t="s">
        <v>55</v>
      </c>
      <c r="C19" s="22" t="s">
        <v>56</v>
      </c>
      <c r="D19" s="22" t="s">
        <v>21</v>
      </c>
      <c r="E19" s="22" t="s">
        <v>57</v>
      </c>
      <c r="F19" s="41">
        <v>0.026504629629629628</v>
      </c>
      <c r="G19" s="20" t="str">
        <f t="shared" si="0"/>
        <v>3.45/km</v>
      </c>
      <c r="H19" s="21">
        <f t="shared" si="1"/>
        <v>0.0033101851851851834</v>
      </c>
      <c r="I19" s="21">
        <f>F19-INDEX($F$4:$F$118,MATCH(D19,$D$4:$D$118,0))</f>
        <v>0.001828703703703704</v>
      </c>
      <c r="J19" s="1">
        <v>1</v>
      </c>
    </row>
    <row r="20" spans="1:10" s="1" customFormat="1" ht="15" customHeight="1">
      <c r="A20" s="19">
        <v>17</v>
      </c>
      <c r="B20" s="22" t="s">
        <v>58</v>
      </c>
      <c r="C20" s="22" t="s">
        <v>59</v>
      </c>
      <c r="D20" s="22" t="s">
        <v>30</v>
      </c>
      <c r="E20" s="22" t="s">
        <v>22</v>
      </c>
      <c r="F20" s="41">
        <v>0.02659722222222222</v>
      </c>
      <c r="G20" s="20" t="str">
        <f t="shared" si="0"/>
        <v>3.45/km</v>
      </c>
      <c r="H20" s="21">
        <f t="shared" si="1"/>
        <v>0.0034027777777777754</v>
      </c>
      <c r="I20" s="21">
        <f>F20-INDEX($F$4:$F$118,MATCH(D20,$D$4:$D$118,0))</f>
        <v>0.0011805555555555527</v>
      </c>
      <c r="J20" s="1">
        <v>1</v>
      </c>
    </row>
    <row r="21" spans="1:10" s="1" customFormat="1" ht="15" customHeight="1">
      <c r="A21" s="19">
        <v>18</v>
      </c>
      <c r="B21" s="22" t="s">
        <v>60</v>
      </c>
      <c r="C21" s="22" t="s">
        <v>61</v>
      </c>
      <c r="D21" s="22" t="s">
        <v>62</v>
      </c>
      <c r="E21" s="22" t="s">
        <v>63</v>
      </c>
      <c r="F21" s="41">
        <v>0.026620370370370374</v>
      </c>
      <c r="G21" s="20" t="str">
        <f t="shared" si="0"/>
        <v>3.45/km</v>
      </c>
      <c r="H21" s="21">
        <f t="shared" si="1"/>
        <v>0.0034259259259259295</v>
      </c>
      <c r="I21" s="21">
        <f>F21-INDEX($F$4:$F$118,MATCH(D21,$D$4:$D$118,0))</f>
        <v>0</v>
      </c>
      <c r="J21" s="1">
        <v>1</v>
      </c>
    </row>
    <row r="22" spans="1:10" s="1" customFormat="1" ht="15" customHeight="1">
      <c r="A22" s="19">
        <v>19</v>
      </c>
      <c r="B22" s="22" t="s">
        <v>64</v>
      </c>
      <c r="C22" s="22" t="s">
        <v>65</v>
      </c>
      <c r="D22" s="22" t="s">
        <v>17</v>
      </c>
      <c r="E22" s="22" t="s">
        <v>66</v>
      </c>
      <c r="F22" s="41">
        <v>0.02665509259259259</v>
      </c>
      <c r="G22" s="20" t="str">
        <f t="shared" si="0"/>
        <v>3.46/km</v>
      </c>
      <c r="H22" s="21">
        <f t="shared" si="1"/>
        <v>0.0034606481481481467</v>
      </c>
      <c r="I22" s="21">
        <f>F22-INDEX($F$4:$F$118,MATCH(D22,$D$4:$D$118,0))</f>
        <v>0.0033101851851851834</v>
      </c>
      <c r="J22" s="1">
        <v>1</v>
      </c>
    </row>
    <row r="23" spans="1:10" s="1" customFormat="1" ht="15" customHeight="1">
      <c r="A23" s="19">
        <v>20</v>
      </c>
      <c r="B23" s="22" t="s">
        <v>67</v>
      </c>
      <c r="C23" s="22" t="s">
        <v>52</v>
      </c>
      <c r="D23" s="22" t="s">
        <v>17</v>
      </c>
      <c r="E23" s="22" t="s">
        <v>22</v>
      </c>
      <c r="F23" s="41">
        <v>0.026736111111111113</v>
      </c>
      <c r="G23" s="20" t="str">
        <f t="shared" si="0"/>
        <v>3.46/km</v>
      </c>
      <c r="H23" s="21">
        <f t="shared" si="1"/>
        <v>0.0035416666666666687</v>
      </c>
      <c r="I23" s="21">
        <f>F23-INDEX($F$4:$F$118,MATCH(D23,$D$4:$D$118,0))</f>
        <v>0.0033912037037037053</v>
      </c>
      <c r="J23" s="1">
        <v>1</v>
      </c>
    </row>
    <row r="24" spans="1:10" s="1" customFormat="1" ht="15" customHeight="1">
      <c r="A24" s="19">
        <v>21</v>
      </c>
      <c r="B24" s="22" t="s">
        <v>68</v>
      </c>
      <c r="C24" s="22" t="s">
        <v>69</v>
      </c>
      <c r="D24" s="22" t="s">
        <v>30</v>
      </c>
      <c r="E24" s="22" t="s">
        <v>57</v>
      </c>
      <c r="F24" s="41">
        <v>0.02684027777777778</v>
      </c>
      <c r="G24" s="20" t="str">
        <f t="shared" si="0"/>
        <v>3.47/km</v>
      </c>
      <c r="H24" s="21">
        <f t="shared" si="1"/>
        <v>0.0036458333333333343</v>
      </c>
      <c r="I24" s="21">
        <f>F24-INDEX($F$4:$F$118,MATCH(D24,$D$4:$D$118,0))</f>
        <v>0.0014236111111111116</v>
      </c>
      <c r="J24" s="1">
        <v>1</v>
      </c>
    </row>
    <row r="25" spans="1:10" s="1" customFormat="1" ht="15" customHeight="1">
      <c r="A25" s="19">
        <v>22</v>
      </c>
      <c r="B25" s="22" t="s">
        <v>70</v>
      </c>
      <c r="C25" s="22" t="s">
        <v>71</v>
      </c>
      <c r="D25" s="22" t="s">
        <v>72</v>
      </c>
      <c r="E25" s="22" t="s">
        <v>50</v>
      </c>
      <c r="F25" s="41">
        <v>0.0271875</v>
      </c>
      <c r="G25" s="20" t="str">
        <f t="shared" si="0"/>
        <v>3.50/km</v>
      </c>
      <c r="H25" s="21">
        <f t="shared" si="1"/>
        <v>0.003993055555555555</v>
      </c>
      <c r="I25" s="21">
        <f>F25-INDEX($F$4:$F$118,MATCH(D25,$D$4:$D$118,0))</f>
        <v>0</v>
      </c>
      <c r="J25" s="1">
        <v>1</v>
      </c>
    </row>
    <row r="26" spans="1:10" s="1" customFormat="1" ht="15" customHeight="1">
      <c r="A26" s="19">
        <v>23</v>
      </c>
      <c r="B26" s="22" t="s">
        <v>73</v>
      </c>
      <c r="C26" s="22" t="s">
        <v>74</v>
      </c>
      <c r="D26" s="22" t="s">
        <v>30</v>
      </c>
      <c r="E26" s="22" t="s">
        <v>31</v>
      </c>
      <c r="F26" s="41">
        <v>0.02732638888888889</v>
      </c>
      <c r="G26" s="20" t="str">
        <f t="shared" si="0"/>
        <v>3.51/km</v>
      </c>
      <c r="H26" s="21">
        <f t="shared" si="1"/>
        <v>0.004131944444444445</v>
      </c>
      <c r="I26" s="21">
        <f>F26-INDEX($F$4:$F$118,MATCH(D26,$D$4:$D$118,0))</f>
        <v>0.0019097222222222224</v>
      </c>
      <c r="J26" s="1">
        <v>1</v>
      </c>
    </row>
    <row r="27" spans="1:10" s="2" customFormat="1" ht="15" customHeight="1">
      <c r="A27" s="19">
        <v>24</v>
      </c>
      <c r="B27" s="22" t="s">
        <v>75</v>
      </c>
      <c r="C27" s="22" t="s">
        <v>76</v>
      </c>
      <c r="D27" s="22" t="s">
        <v>77</v>
      </c>
      <c r="E27" s="22" t="s">
        <v>78</v>
      </c>
      <c r="F27" s="41">
        <v>0.027337962962962963</v>
      </c>
      <c r="G27" s="20" t="str">
        <f t="shared" si="0"/>
        <v>3.52/km</v>
      </c>
      <c r="H27" s="21">
        <f t="shared" si="1"/>
        <v>0.004143518518518519</v>
      </c>
      <c r="I27" s="21">
        <f>F27-INDEX($F$4:$F$118,MATCH(D27,$D$4:$D$118,0))</f>
        <v>0</v>
      </c>
      <c r="J27" s="1">
        <v>1</v>
      </c>
    </row>
    <row r="28" spans="1:10" s="1" customFormat="1" ht="15" customHeight="1">
      <c r="A28" s="19">
        <v>25</v>
      </c>
      <c r="B28" s="22" t="s">
        <v>79</v>
      </c>
      <c r="C28" s="22" t="s">
        <v>59</v>
      </c>
      <c r="D28" s="22" t="s">
        <v>62</v>
      </c>
      <c r="E28" s="22" t="s">
        <v>50</v>
      </c>
      <c r="F28" s="41">
        <v>0.027372685185185184</v>
      </c>
      <c r="G28" s="20" t="str">
        <f t="shared" si="0"/>
        <v>3.52/km</v>
      </c>
      <c r="H28" s="21">
        <f t="shared" si="1"/>
        <v>0.004178240740740739</v>
      </c>
      <c r="I28" s="21">
        <f>F28-INDEX($F$4:$F$118,MATCH(D28,$D$4:$D$118,0))</f>
        <v>0.0007523148148148098</v>
      </c>
      <c r="J28" s="1">
        <v>1</v>
      </c>
    </row>
    <row r="29" spans="1:10" s="1" customFormat="1" ht="15" customHeight="1">
      <c r="A29" s="19">
        <v>26</v>
      </c>
      <c r="B29" s="22" t="s">
        <v>80</v>
      </c>
      <c r="C29" s="22" t="s">
        <v>81</v>
      </c>
      <c r="D29" s="22" t="s">
        <v>21</v>
      </c>
      <c r="E29" s="22" t="s">
        <v>42</v>
      </c>
      <c r="F29" s="41">
        <v>0.02758101851851852</v>
      </c>
      <c r="G29" s="20" t="str">
        <f t="shared" si="0"/>
        <v>3.54/km</v>
      </c>
      <c r="H29" s="21">
        <f t="shared" si="1"/>
        <v>0.004386574074074074</v>
      </c>
      <c r="I29" s="21">
        <f>F29-INDEX($F$4:$F$118,MATCH(D29,$D$4:$D$118,0))</f>
        <v>0.0029050925925925945</v>
      </c>
      <c r="J29" s="1">
        <v>1</v>
      </c>
    </row>
    <row r="30" spans="1:10" s="1" customFormat="1" ht="15" customHeight="1">
      <c r="A30" s="19">
        <v>27</v>
      </c>
      <c r="B30" s="22" t="s">
        <v>82</v>
      </c>
      <c r="C30" s="22" t="s">
        <v>24</v>
      </c>
      <c r="D30" s="22" t="s">
        <v>45</v>
      </c>
      <c r="E30" s="22" t="s">
        <v>22</v>
      </c>
      <c r="F30" s="41">
        <v>0.027627314814814813</v>
      </c>
      <c r="G30" s="20" t="str">
        <f t="shared" si="0"/>
        <v>3.54/km</v>
      </c>
      <c r="H30" s="21">
        <f t="shared" si="1"/>
        <v>0.004432870370370368</v>
      </c>
      <c r="I30" s="21">
        <f>F30-INDEX($F$4:$F$118,MATCH(D30,$D$4:$D$118,0))</f>
        <v>0.0017129629629629578</v>
      </c>
      <c r="J30" s="1">
        <v>1</v>
      </c>
    </row>
    <row r="31" spans="1:10" s="1" customFormat="1" ht="15" customHeight="1">
      <c r="A31" s="23">
        <v>28</v>
      </c>
      <c r="B31" s="42" t="s">
        <v>83</v>
      </c>
      <c r="C31" s="42" t="s">
        <v>84</v>
      </c>
      <c r="D31" s="42" t="s">
        <v>62</v>
      </c>
      <c r="E31" s="42" t="s">
        <v>234</v>
      </c>
      <c r="F31" s="43">
        <v>0.027650462962962963</v>
      </c>
      <c r="G31" s="24" t="str">
        <f t="shared" si="0"/>
        <v>3.54/km</v>
      </c>
      <c r="H31" s="25">
        <f t="shared" si="1"/>
        <v>0.004456018518518519</v>
      </c>
      <c r="I31" s="25">
        <f>F31-INDEX($F$4:$F$118,MATCH(D31,$D$4:$D$118,0))</f>
        <v>0.0010300925925925894</v>
      </c>
      <c r="J31" s="1">
        <v>1</v>
      </c>
    </row>
    <row r="32" spans="1:10" s="1" customFormat="1" ht="15" customHeight="1">
      <c r="A32" s="19">
        <v>29</v>
      </c>
      <c r="B32" s="22" t="s">
        <v>85</v>
      </c>
      <c r="C32" s="22" t="s">
        <v>86</v>
      </c>
      <c r="D32" s="22" t="s">
        <v>62</v>
      </c>
      <c r="E32" s="22" t="s">
        <v>31</v>
      </c>
      <c r="F32" s="41">
        <v>0.02774305555555556</v>
      </c>
      <c r="G32" s="20" t="str">
        <f t="shared" si="0"/>
        <v>3.55/km</v>
      </c>
      <c r="H32" s="21">
        <f aca="true" t="shared" si="2" ref="H32:H95">F32-$F$4</f>
        <v>0.004548611111111114</v>
      </c>
      <c r="I32" s="21">
        <f>F32-INDEX($F$4:$F$118,MATCH(D32,$D$4:$D$118,0))</f>
        <v>0.001122685185185185</v>
      </c>
      <c r="J32" s="1">
        <v>1</v>
      </c>
    </row>
    <row r="33" spans="1:10" s="1" customFormat="1" ht="15" customHeight="1">
      <c r="A33" s="19">
        <v>30</v>
      </c>
      <c r="B33" s="22" t="s">
        <v>87</v>
      </c>
      <c r="C33" s="22" t="s">
        <v>36</v>
      </c>
      <c r="D33" s="22" t="s">
        <v>72</v>
      </c>
      <c r="E33" s="22" t="s">
        <v>88</v>
      </c>
      <c r="F33" s="41">
        <v>0.02783564814814815</v>
      </c>
      <c r="G33" s="20" t="str">
        <f t="shared" si="0"/>
        <v>3.56/km</v>
      </c>
      <c r="H33" s="21">
        <f t="shared" si="2"/>
        <v>0.004641203703703706</v>
      </c>
      <c r="I33" s="21">
        <f>F33-INDEX($F$4:$F$118,MATCH(D33,$D$4:$D$118,0))</f>
        <v>0.0006481481481481512</v>
      </c>
      <c r="J33" s="1">
        <v>1</v>
      </c>
    </row>
    <row r="34" spans="1:10" s="1" customFormat="1" ht="15" customHeight="1">
      <c r="A34" s="19">
        <v>31</v>
      </c>
      <c r="B34" s="22" t="s">
        <v>89</v>
      </c>
      <c r="C34" s="22" t="s">
        <v>90</v>
      </c>
      <c r="D34" s="22" t="s">
        <v>72</v>
      </c>
      <c r="E34" s="22" t="s">
        <v>31</v>
      </c>
      <c r="F34" s="41">
        <v>0.027893518518518515</v>
      </c>
      <c r="G34" s="20" t="str">
        <f t="shared" si="0"/>
        <v>3.56/km</v>
      </c>
      <c r="H34" s="21">
        <f t="shared" si="2"/>
        <v>0.004699074074074071</v>
      </c>
      <c r="I34" s="21">
        <f>F34-INDEX($F$4:$F$118,MATCH(D34,$D$4:$D$118,0))</f>
        <v>0.0007060185185185155</v>
      </c>
      <c r="J34" s="1">
        <v>1</v>
      </c>
    </row>
    <row r="35" spans="1:10" s="1" customFormat="1" ht="15" customHeight="1">
      <c r="A35" s="19">
        <v>32</v>
      </c>
      <c r="B35" s="22" t="s">
        <v>91</v>
      </c>
      <c r="C35" s="22" t="s">
        <v>39</v>
      </c>
      <c r="D35" s="22" t="s">
        <v>62</v>
      </c>
      <c r="E35" s="22" t="s">
        <v>50</v>
      </c>
      <c r="F35" s="41">
        <v>0.027928240740740743</v>
      </c>
      <c r="G35" s="20" t="str">
        <f t="shared" si="0"/>
        <v>3.57/km</v>
      </c>
      <c r="H35" s="21">
        <f t="shared" si="2"/>
        <v>0.0047337962962962984</v>
      </c>
      <c r="I35" s="21">
        <f>F35-INDEX($F$4:$F$118,MATCH(D35,$D$4:$D$118,0))</f>
        <v>0.001307870370370369</v>
      </c>
      <c r="J35" s="1">
        <v>1</v>
      </c>
    </row>
    <row r="36" spans="1:10" s="1" customFormat="1" ht="15" customHeight="1">
      <c r="A36" s="19">
        <v>33</v>
      </c>
      <c r="B36" s="22" t="s">
        <v>92</v>
      </c>
      <c r="C36" s="22" t="s">
        <v>36</v>
      </c>
      <c r="D36" s="22" t="s">
        <v>17</v>
      </c>
      <c r="E36" s="22" t="s">
        <v>22</v>
      </c>
      <c r="F36" s="41">
        <v>0.02829861111111111</v>
      </c>
      <c r="G36" s="20" t="str">
        <f t="shared" si="0"/>
        <v>3.60/km</v>
      </c>
      <c r="H36" s="21">
        <f t="shared" si="2"/>
        <v>0.005104166666666667</v>
      </c>
      <c r="I36" s="21">
        <f>F36-INDEX($F$4:$F$118,MATCH(D36,$D$4:$D$118,0))</f>
        <v>0.004953703703703703</v>
      </c>
      <c r="J36" s="1">
        <v>1</v>
      </c>
    </row>
    <row r="37" spans="1:10" s="1" customFormat="1" ht="15" customHeight="1">
      <c r="A37" s="19">
        <v>34</v>
      </c>
      <c r="B37" s="22" t="s">
        <v>93</v>
      </c>
      <c r="C37" s="22" t="s">
        <v>36</v>
      </c>
      <c r="D37" s="22" t="s">
        <v>30</v>
      </c>
      <c r="E37" s="22" t="s">
        <v>94</v>
      </c>
      <c r="F37" s="41">
        <v>0.028344907407407412</v>
      </c>
      <c r="G37" s="20" t="str">
        <f t="shared" si="0"/>
        <v>4.00/km</v>
      </c>
      <c r="H37" s="21">
        <f t="shared" si="2"/>
        <v>0.005150462962962968</v>
      </c>
      <c r="I37" s="21">
        <f>F37-INDEX($F$4:$F$118,MATCH(D37,$D$4:$D$118,0))</f>
        <v>0.002928240740740745</v>
      </c>
      <c r="J37" s="1">
        <v>1</v>
      </c>
    </row>
    <row r="38" spans="1:10" s="1" customFormat="1" ht="15" customHeight="1">
      <c r="A38" s="19">
        <v>35</v>
      </c>
      <c r="B38" s="22" t="s">
        <v>95</v>
      </c>
      <c r="C38" s="22" t="s">
        <v>96</v>
      </c>
      <c r="D38" s="22" t="s">
        <v>17</v>
      </c>
      <c r="E38" s="22" t="s">
        <v>57</v>
      </c>
      <c r="F38" s="41">
        <v>0.0284375</v>
      </c>
      <c r="G38" s="20" t="str">
        <f t="shared" si="0"/>
        <v>4.01/km</v>
      </c>
      <c r="H38" s="21">
        <f t="shared" si="2"/>
        <v>0.005243055555555556</v>
      </c>
      <c r="I38" s="21">
        <f>F38-INDEX($F$4:$F$118,MATCH(D38,$D$4:$D$118,0))</f>
        <v>0.005092592592592593</v>
      </c>
      <c r="J38" s="1">
        <v>1</v>
      </c>
    </row>
    <row r="39" spans="1:10" s="1" customFormat="1" ht="15" customHeight="1">
      <c r="A39" s="19">
        <v>36</v>
      </c>
      <c r="B39" s="22" t="s">
        <v>97</v>
      </c>
      <c r="C39" s="22" t="s">
        <v>65</v>
      </c>
      <c r="D39" s="22" t="s">
        <v>17</v>
      </c>
      <c r="E39" s="22" t="s">
        <v>98</v>
      </c>
      <c r="F39" s="41">
        <v>0.028483796296296295</v>
      </c>
      <c r="G39" s="20" t="str">
        <f t="shared" si="0"/>
        <v>4.01/km</v>
      </c>
      <c r="H39" s="21">
        <f t="shared" si="2"/>
        <v>0.005289351851851851</v>
      </c>
      <c r="I39" s="21">
        <f>F39-INDEX($F$4:$F$118,MATCH(D39,$D$4:$D$118,0))</f>
        <v>0.005138888888888887</v>
      </c>
      <c r="J39" s="1">
        <v>1</v>
      </c>
    </row>
    <row r="40" spans="1:10" s="1" customFormat="1" ht="15" customHeight="1">
      <c r="A40" s="19">
        <v>37</v>
      </c>
      <c r="B40" s="22" t="s">
        <v>99</v>
      </c>
      <c r="C40" s="22" t="s">
        <v>36</v>
      </c>
      <c r="D40" s="22" t="s">
        <v>21</v>
      </c>
      <c r="E40" s="22" t="s">
        <v>100</v>
      </c>
      <c r="F40" s="41">
        <v>0.028576388888888887</v>
      </c>
      <c r="G40" s="20" t="str">
        <f t="shared" si="0"/>
        <v>4.02/km</v>
      </c>
      <c r="H40" s="21">
        <f t="shared" si="2"/>
        <v>0.005381944444444443</v>
      </c>
      <c r="I40" s="21">
        <f>F40-INDEX($F$4:$F$118,MATCH(D40,$D$4:$D$118,0))</f>
        <v>0.003900462962962963</v>
      </c>
      <c r="J40" s="1">
        <v>1</v>
      </c>
    </row>
    <row r="41" spans="1:10" s="1" customFormat="1" ht="15" customHeight="1">
      <c r="A41" s="19">
        <v>38</v>
      </c>
      <c r="B41" s="22" t="s">
        <v>101</v>
      </c>
      <c r="C41" s="22" t="s">
        <v>102</v>
      </c>
      <c r="D41" s="22" t="s">
        <v>21</v>
      </c>
      <c r="E41" s="22" t="s">
        <v>25</v>
      </c>
      <c r="F41" s="41">
        <v>0.028599537037037034</v>
      </c>
      <c r="G41" s="20" t="str">
        <f t="shared" si="0"/>
        <v>4.02/km</v>
      </c>
      <c r="H41" s="21">
        <f t="shared" si="2"/>
        <v>0.00540509259259259</v>
      </c>
      <c r="I41" s="21">
        <f>F41-INDEX($F$4:$F$118,MATCH(D41,$D$4:$D$118,0))</f>
        <v>0.00392361111111111</v>
      </c>
      <c r="J41" s="1">
        <v>1</v>
      </c>
    </row>
    <row r="42" spans="1:10" s="1" customFormat="1" ht="15" customHeight="1">
      <c r="A42" s="19">
        <v>39</v>
      </c>
      <c r="B42" s="22" t="s">
        <v>103</v>
      </c>
      <c r="C42" s="22" t="s">
        <v>104</v>
      </c>
      <c r="D42" s="22" t="s">
        <v>17</v>
      </c>
      <c r="E42" s="22" t="s">
        <v>42</v>
      </c>
      <c r="F42" s="41">
        <v>0.028657407407407406</v>
      </c>
      <c r="G42" s="20" t="str">
        <f t="shared" si="0"/>
        <v>4.03/km</v>
      </c>
      <c r="H42" s="21">
        <f t="shared" si="2"/>
        <v>0.005462962962962961</v>
      </c>
      <c r="I42" s="21">
        <f>F42-INDEX($F$4:$F$118,MATCH(D42,$D$4:$D$118,0))</f>
        <v>0.005312499999999998</v>
      </c>
      <c r="J42" s="1">
        <v>1</v>
      </c>
    </row>
    <row r="43" spans="1:10" s="1" customFormat="1" ht="15" customHeight="1">
      <c r="A43" s="19">
        <v>40</v>
      </c>
      <c r="B43" s="22" t="s">
        <v>105</v>
      </c>
      <c r="C43" s="22" t="s">
        <v>106</v>
      </c>
      <c r="D43" s="22" t="s">
        <v>21</v>
      </c>
      <c r="E43" s="22" t="s">
        <v>57</v>
      </c>
      <c r="F43" s="41">
        <v>0.028692129629629633</v>
      </c>
      <c r="G43" s="20" t="str">
        <f t="shared" si="0"/>
        <v>4.03/km</v>
      </c>
      <c r="H43" s="21">
        <f t="shared" si="2"/>
        <v>0.005497685185185189</v>
      </c>
      <c r="I43" s="21">
        <f>F43-INDEX($F$4:$F$118,MATCH(D43,$D$4:$D$118,0))</f>
        <v>0.004016203703703709</v>
      </c>
      <c r="J43" s="1">
        <v>1</v>
      </c>
    </row>
    <row r="44" spans="1:10" s="1" customFormat="1" ht="15" customHeight="1">
      <c r="A44" s="19">
        <v>41</v>
      </c>
      <c r="B44" s="22" t="s">
        <v>107</v>
      </c>
      <c r="C44" s="22" t="s">
        <v>108</v>
      </c>
      <c r="D44" s="22" t="s">
        <v>30</v>
      </c>
      <c r="E44" s="22" t="s">
        <v>31</v>
      </c>
      <c r="F44" s="41">
        <v>0.02875</v>
      </c>
      <c r="G44" s="20" t="str">
        <f t="shared" si="0"/>
        <v>4.04/km</v>
      </c>
      <c r="H44" s="21">
        <f t="shared" si="2"/>
        <v>0.005555555555555557</v>
      </c>
      <c r="I44" s="21">
        <f>F44-INDEX($F$4:$F$118,MATCH(D44,$D$4:$D$118,0))</f>
        <v>0.003333333333333334</v>
      </c>
      <c r="J44" s="1">
        <v>1</v>
      </c>
    </row>
    <row r="45" spans="1:10" s="1" customFormat="1" ht="15" customHeight="1">
      <c r="A45" s="19">
        <v>42</v>
      </c>
      <c r="B45" s="22" t="s">
        <v>109</v>
      </c>
      <c r="C45" s="22" t="s">
        <v>69</v>
      </c>
      <c r="D45" s="22" t="s">
        <v>17</v>
      </c>
      <c r="E45" s="22" t="s">
        <v>22</v>
      </c>
      <c r="F45" s="41">
        <v>0.028807870370370373</v>
      </c>
      <c r="G45" s="20" t="str">
        <f t="shared" si="0"/>
        <v>4.04/km</v>
      </c>
      <c r="H45" s="21">
        <f t="shared" si="2"/>
        <v>0.005613425925925928</v>
      </c>
      <c r="I45" s="21">
        <f>F45-INDEX($F$4:$F$118,MATCH(D45,$D$4:$D$118,0))</f>
        <v>0.005462962962962965</v>
      </c>
      <c r="J45" s="1">
        <v>1</v>
      </c>
    </row>
    <row r="46" spans="1:10" s="1" customFormat="1" ht="15" customHeight="1">
      <c r="A46" s="19">
        <v>43</v>
      </c>
      <c r="B46" s="22" t="s">
        <v>110</v>
      </c>
      <c r="C46" s="22" t="s">
        <v>111</v>
      </c>
      <c r="D46" s="22" t="s">
        <v>30</v>
      </c>
      <c r="E46" s="22" t="s">
        <v>18</v>
      </c>
      <c r="F46" s="41">
        <v>0.028819444444444443</v>
      </c>
      <c r="G46" s="20" t="str">
        <f t="shared" si="0"/>
        <v>4.04/km</v>
      </c>
      <c r="H46" s="21">
        <f t="shared" si="2"/>
        <v>0.005624999999999998</v>
      </c>
      <c r="I46" s="21">
        <f>F46-INDEX($F$4:$F$118,MATCH(D46,$D$4:$D$118,0))</f>
        <v>0.0034027777777777754</v>
      </c>
      <c r="J46" s="1">
        <v>1</v>
      </c>
    </row>
    <row r="47" spans="1:10" s="1" customFormat="1" ht="15" customHeight="1">
      <c r="A47" s="19">
        <v>44</v>
      </c>
      <c r="B47" s="22" t="s">
        <v>112</v>
      </c>
      <c r="C47" s="22" t="s">
        <v>113</v>
      </c>
      <c r="D47" s="22" t="s">
        <v>30</v>
      </c>
      <c r="E47" s="22" t="s">
        <v>66</v>
      </c>
      <c r="F47" s="41">
        <v>0.02890046296296296</v>
      </c>
      <c r="G47" s="20" t="str">
        <f t="shared" si="0"/>
        <v>4.05/km</v>
      </c>
      <c r="H47" s="21">
        <f t="shared" si="2"/>
        <v>0.0057060185185185165</v>
      </c>
      <c r="I47" s="21">
        <f>F47-INDEX($F$4:$F$118,MATCH(D47,$D$4:$D$118,0))</f>
        <v>0.003483796296296294</v>
      </c>
      <c r="J47" s="1">
        <v>1</v>
      </c>
    </row>
    <row r="48" spans="1:10" s="1" customFormat="1" ht="15" customHeight="1">
      <c r="A48" s="19">
        <v>45</v>
      </c>
      <c r="B48" s="22" t="s">
        <v>114</v>
      </c>
      <c r="C48" s="22" t="s">
        <v>115</v>
      </c>
      <c r="D48" s="22" t="s">
        <v>21</v>
      </c>
      <c r="E48" s="22" t="s">
        <v>22</v>
      </c>
      <c r="F48" s="41">
        <v>0.028969907407407406</v>
      </c>
      <c r="G48" s="20" t="str">
        <f t="shared" si="0"/>
        <v>4.05/km</v>
      </c>
      <c r="H48" s="21">
        <f t="shared" si="2"/>
        <v>0.005775462962962961</v>
      </c>
      <c r="I48" s="21">
        <f>F48-INDEX($F$4:$F$118,MATCH(D48,$D$4:$D$118,0))</f>
        <v>0.004293981481481482</v>
      </c>
      <c r="J48" s="1">
        <v>1</v>
      </c>
    </row>
    <row r="49" spans="1:10" s="1" customFormat="1" ht="15" customHeight="1">
      <c r="A49" s="19">
        <v>46</v>
      </c>
      <c r="B49" s="22" t="s">
        <v>116</v>
      </c>
      <c r="C49" s="22" t="s">
        <v>24</v>
      </c>
      <c r="D49" s="22" t="s">
        <v>72</v>
      </c>
      <c r="E49" s="22" t="s">
        <v>22</v>
      </c>
      <c r="F49" s="41">
        <v>0.02900462962962963</v>
      </c>
      <c r="G49" s="20" t="str">
        <f t="shared" si="0"/>
        <v>4.06/km</v>
      </c>
      <c r="H49" s="21">
        <f t="shared" si="2"/>
        <v>0.005810185185185186</v>
      </c>
      <c r="I49" s="21">
        <f>F49-INDEX($F$4:$F$118,MATCH(D49,$D$4:$D$118,0))</f>
        <v>0.0018171296296296303</v>
      </c>
      <c r="J49" s="1">
        <v>1</v>
      </c>
    </row>
    <row r="50" spans="1:10" s="1" customFormat="1" ht="15" customHeight="1">
      <c r="A50" s="19">
        <v>47</v>
      </c>
      <c r="B50" s="22" t="s">
        <v>117</v>
      </c>
      <c r="C50" s="22" t="s">
        <v>118</v>
      </c>
      <c r="D50" s="22" t="s">
        <v>30</v>
      </c>
      <c r="E50" s="22" t="s">
        <v>57</v>
      </c>
      <c r="F50" s="41">
        <v>0.02908564814814815</v>
      </c>
      <c r="G50" s="20" t="str">
        <f t="shared" si="0"/>
        <v>4.06/km</v>
      </c>
      <c r="H50" s="21">
        <f t="shared" si="2"/>
        <v>0.005891203703703704</v>
      </c>
      <c r="I50" s="21">
        <f>F50-INDEX($F$4:$F$118,MATCH(D50,$D$4:$D$118,0))</f>
        <v>0.0036689814814814814</v>
      </c>
      <c r="J50" s="1">
        <v>1</v>
      </c>
    </row>
    <row r="51" spans="1:10" s="1" customFormat="1" ht="15" customHeight="1">
      <c r="A51" s="19">
        <v>48</v>
      </c>
      <c r="B51" s="22" t="s">
        <v>119</v>
      </c>
      <c r="C51" s="22" t="s">
        <v>120</v>
      </c>
      <c r="D51" s="22" t="s">
        <v>30</v>
      </c>
      <c r="E51" s="22" t="s">
        <v>31</v>
      </c>
      <c r="F51" s="41">
        <v>0.029108796296296296</v>
      </c>
      <c r="G51" s="20" t="str">
        <f t="shared" si="0"/>
        <v>4.07/km</v>
      </c>
      <c r="H51" s="21">
        <f t="shared" si="2"/>
        <v>0.005914351851851851</v>
      </c>
      <c r="I51" s="21">
        <f>F51-INDEX($F$4:$F$118,MATCH(D51,$D$4:$D$118,0))</f>
        <v>0.0036921296296296285</v>
      </c>
      <c r="J51" s="1">
        <v>1</v>
      </c>
    </row>
    <row r="52" spans="1:10" s="1" customFormat="1" ht="15" customHeight="1">
      <c r="A52" s="19">
        <v>49</v>
      </c>
      <c r="B52" s="22" t="s">
        <v>121</v>
      </c>
      <c r="C52" s="22" t="s">
        <v>122</v>
      </c>
      <c r="D52" s="22" t="s">
        <v>47</v>
      </c>
      <c r="E52" s="22" t="s">
        <v>22</v>
      </c>
      <c r="F52" s="41">
        <v>0.029108796296296296</v>
      </c>
      <c r="G52" s="20" t="str">
        <f t="shared" si="0"/>
        <v>4.07/km</v>
      </c>
      <c r="H52" s="21">
        <f t="shared" si="2"/>
        <v>0.005914351851851851</v>
      </c>
      <c r="I52" s="21">
        <f>F52-INDEX($F$4:$F$118,MATCH(D52,$D$4:$D$118,0))</f>
        <v>0.0031597222222222235</v>
      </c>
      <c r="J52" s="1">
        <v>1</v>
      </c>
    </row>
    <row r="53" spans="1:10" s="3" customFormat="1" ht="15" customHeight="1">
      <c r="A53" s="19">
        <v>50</v>
      </c>
      <c r="B53" s="22" t="s">
        <v>123</v>
      </c>
      <c r="C53" s="22" t="s">
        <v>124</v>
      </c>
      <c r="D53" s="22" t="s">
        <v>17</v>
      </c>
      <c r="E53" s="22" t="s">
        <v>31</v>
      </c>
      <c r="F53" s="41">
        <v>0.029143518518518517</v>
      </c>
      <c r="G53" s="20" t="str">
        <f t="shared" si="0"/>
        <v>4.07/km</v>
      </c>
      <c r="H53" s="21">
        <f t="shared" si="2"/>
        <v>0.005949074074074072</v>
      </c>
      <c r="I53" s="21">
        <f>F53-INDEX($F$4:$F$118,MATCH(D53,$D$4:$D$118,0))</f>
        <v>0.0057986111111111086</v>
      </c>
      <c r="J53" s="1">
        <v>1</v>
      </c>
    </row>
    <row r="54" spans="1:10" s="1" customFormat="1" ht="15" customHeight="1">
      <c r="A54" s="19">
        <v>51</v>
      </c>
      <c r="B54" s="22" t="s">
        <v>125</v>
      </c>
      <c r="C54" s="22" t="s">
        <v>126</v>
      </c>
      <c r="D54" s="22" t="s">
        <v>30</v>
      </c>
      <c r="E54" s="22" t="s">
        <v>57</v>
      </c>
      <c r="F54" s="41">
        <v>0.02917824074074074</v>
      </c>
      <c r="G54" s="20" t="str">
        <f t="shared" si="0"/>
        <v>4.07/km</v>
      </c>
      <c r="H54" s="21">
        <f t="shared" si="2"/>
        <v>0.005983796296296296</v>
      </c>
      <c r="I54" s="21">
        <f>F54-INDEX($F$4:$F$118,MATCH(D54,$D$4:$D$118,0))</f>
        <v>0.0037615740740740734</v>
      </c>
      <c r="J54" s="1">
        <v>1</v>
      </c>
    </row>
    <row r="55" spans="1:10" s="1" customFormat="1" ht="15" customHeight="1">
      <c r="A55" s="19">
        <v>52</v>
      </c>
      <c r="B55" s="22" t="s">
        <v>127</v>
      </c>
      <c r="C55" s="22" t="s">
        <v>128</v>
      </c>
      <c r="D55" s="22" t="s">
        <v>62</v>
      </c>
      <c r="E55" s="22" t="s">
        <v>31</v>
      </c>
      <c r="F55" s="41">
        <v>0.029421296296296296</v>
      </c>
      <c r="G55" s="20" t="str">
        <f t="shared" si="0"/>
        <v>4.09/km</v>
      </c>
      <c r="H55" s="21">
        <f t="shared" si="2"/>
        <v>0.0062268518518518515</v>
      </c>
      <c r="I55" s="21">
        <f>F55-INDEX($F$4:$F$118,MATCH(D55,$D$4:$D$118,0))</f>
        <v>0.002800925925925922</v>
      </c>
      <c r="J55" s="1">
        <v>1</v>
      </c>
    </row>
    <row r="56" spans="1:10" s="1" customFormat="1" ht="15" customHeight="1">
      <c r="A56" s="19">
        <v>53</v>
      </c>
      <c r="B56" s="22" t="s">
        <v>129</v>
      </c>
      <c r="C56" s="22" t="s">
        <v>130</v>
      </c>
      <c r="D56" s="22" t="s">
        <v>72</v>
      </c>
      <c r="E56" s="22" t="s">
        <v>31</v>
      </c>
      <c r="F56" s="41">
        <v>0.02952546296296296</v>
      </c>
      <c r="G56" s="20" t="str">
        <f t="shared" si="0"/>
        <v>4.10/km</v>
      </c>
      <c r="H56" s="21">
        <f t="shared" si="2"/>
        <v>0.006331018518518517</v>
      </c>
      <c r="I56" s="21">
        <f>F56-INDEX($F$4:$F$118,MATCH(D56,$D$4:$D$118,0))</f>
        <v>0.002337962962962962</v>
      </c>
      <c r="J56" s="1">
        <v>1</v>
      </c>
    </row>
    <row r="57" spans="1:10" s="1" customFormat="1" ht="15" customHeight="1">
      <c r="A57" s="19">
        <v>54</v>
      </c>
      <c r="B57" s="22" t="s">
        <v>131</v>
      </c>
      <c r="C57" s="22" t="s">
        <v>132</v>
      </c>
      <c r="D57" s="22" t="s">
        <v>30</v>
      </c>
      <c r="E57" s="22" t="s">
        <v>22</v>
      </c>
      <c r="F57" s="41">
        <v>0.0296875</v>
      </c>
      <c r="G57" s="20" t="str">
        <f t="shared" si="0"/>
        <v>4.11/km</v>
      </c>
      <c r="H57" s="21">
        <f t="shared" si="2"/>
        <v>0.006493055555555554</v>
      </c>
      <c r="I57" s="21">
        <f>F57-INDEX($F$4:$F$118,MATCH(D57,$D$4:$D$118,0))</f>
        <v>0.004270833333333331</v>
      </c>
      <c r="J57" s="1">
        <v>1</v>
      </c>
    </row>
    <row r="58" spans="1:10" s="1" customFormat="1" ht="15" customHeight="1">
      <c r="A58" s="19">
        <v>55</v>
      </c>
      <c r="B58" s="22" t="s">
        <v>133</v>
      </c>
      <c r="C58" s="22" t="s">
        <v>134</v>
      </c>
      <c r="D58" s="22" t="s">
        <v>72</v>
      </c>
      <c r="E58" s="22" t="s">
        <v>57</v>
      </c>
      <c r="F58" s="41">
        <v>0.029942129629629628</v>
      </c>
      <c r="G58" s="20" t="str">
        <f t="shared" si="0"/>
        <v>4.14/km</v>
      </c>
      <c r="H58" s="21">
        <f t="shared" si="2"/>
        <v>0.006747685185185183</v>
      </c>
      <c r="I58" s="21">
        <f>F58-INDEX($F$4:$F$118,MATCH(D58,$D$4:$D$118,0))</f>
        <v>0.0027546296296296277</v>
      </c>
      <c r="J58" s="1">
        <v>1</v>
      </c>
    </row>
    <row r="59" spans="1:10" s="1" customFormat="1" ht="15" customHeight="1">
      <c r="A59" s="19">
        <v>56</v>
      </c>
      <c r="B59" s="22" t="s">
        <v>135</v>
      </c>
      <c r="C59" s="22" t="s">
        <v>136</v>
      </c>
      <c r="D59" s="22" t="s">
        <v>17</v>
      </c>
      <c r="E59" s="22" t="s">
        <v>22</v>
      </c>
      <c r="F59" s="41">
        <v>0.03008101851851852</v>
      </c>
      <c r="G59" s="20" t="str">
        <f t="shared" si="0"/>
        <v>4.15/km</v>
      </c>
      <c r="H59" s="21">
        <f t="shared" si="2"/>
        <v>0.006886574074074076</v>
      </c>
      <c r="I59" s="21">
        <f>F59-INDEX($F$4:$F$118,MATCH(D59,$D$4:$D$118,0))</f>
        <v>0.006736111111111113</v>
      </c>
      <c r="J59" s="1">
        <v>1</v>
      </c>
    </row>
    <row r="60" spans="1:10" s="1" customFormat="1" ht="15" customHeight="1">
      <c r="A60" s="19">
        <v>57</v>
      </c>
      <c r="B60" s="22" t="s">
        <v>137</v>
      </c>
      <c r="C60" s="22" t="s">
        <v>138</v>
      </c>
      <c r="D60" s="22" t="s">
        <v>72</v>
      </c>
      <c r="E60" s="22" t="s">
        <v>139</v>
      </c>
      <c r="F60" s="41">
        <v>0.030115740740740738</v>
      </c>
      <c r="G60" s="20" t="str">
        <f t="shared" si="0"/>
        <v>4.15/km</v>
      </c>
      <c r="H60" s="21">
        <f t="shared" si="2"/>
        <v>0.0069212962962962934</v>
      </c>
      <c r="I60" s="21">
        <f>F60-INDEX($F$4:$F$118,MATCH(D60,$D$4:$D$118,0))</f>
        <v>0.002928240740740738</v>
      </c>
      <c r="J60" s="1">
        <v>1</v>
      </c>
    </row>
    <row r="61" spans="1:10" s="1" customFormat="1" ht="15" customHeight="1">
      <c r="A61" s="19">
        <v>58</v>
      </c>
      <c r="B61" s="22" t="s">
        <v>140</v>
      </c>
      <c r="C61" s="22" t="s">
        <v>141</v>
      </c>
      <c r="D61" s="22" t="s">
        <v>30</v>
      </c>
      <c r="E61" s="22" t="s">
        <v>57</v>
      </c>
      <c r="F61" s="41">
        <v>0.030127314814814815</v>
      </c>
      <c r="G61" s="20" t="str">
        <f t="shared" si="0"/>
        <v>4.15/km</v>
      </c>
      <c r="H61" s="21">
        <f t="shared" si="2"/>
        <v>0.0069328703703703705</v>
      </c>
      <c r="I61" s="21">
        <f>F61-INDEX($F$4:$F$118,MATCH(D61,$D$4:$D$118,0))</f>
        <v>0.004710648148148148</v>
      </c>
      <c r="J61" s="1">
        <v>1</v>
      </c>
    </row>
    <row r="62" spans="1:10" s="1" customFormat="1" ht="15" customHeight="1">
      <c r="A62" s="19">
        <v>59</v>
      </c>
      <c r="B62" s="22" t="s">
        <v>142</v>
      </c>
      <c r="C62" s="22" t="s">
        <v>143</v>
      </c>
      <c r="D62" s="22" t="s">
        <v>72</v>
      </c>
      <c r="E62" s="22" t="s">
        <v>57</v>
      </c>
      <c r="F62" s="41">
        <v>0.030173611111111113</v>
      </c>
      <c r="G62" s="20" t="str">
        <f t="shared" si="0"/>
        <v>4.16/km</v>
      </c>
      <c r="H62" s="21">
        <f t="shared" si="2"/>
        <v>0.006979166666666668</v>
      </c>
      <c r="I62" s="21">
        <f>F62-INDEX($F$4:$F$118,MATCH(D62,$D$4:$D$118,0))</f>
        <v>0.002986111111111113</v>
      </c>
      <c r="J62" s="1">
        <v>1</v>
      </c>
    </row>
    <row r="63" spans="1:10" s="1" customFormat="1" ht="15" customHeight="1">
      <c r="A63" s="19">
        <v>60</v>
      </c>
      <c r="B63" s="22" t="s">
        <v>144</v>
      </c>
      <c r="C63" s="22" t="s">
        <v>145</v>
      </c>
      <c r="D63" s="22" t="s">
        <v>47</v>
      </c>
      <c r="E63" s="22" t="s">
        <v>50</v>
      </c>
      <c r="F63" s="41">
        <v>0.030347222222222223</v>
      </c>
      <c r="G63" s="20" t="str">
        <f t="shared" si="0"/>
        <v>4.17/km</v>
      </c>
      <c r="H63" s="21">
        <f t="shared" si="2"/>
        <v>0.007152777777777779</v>
      </c>
      <c r="I63" s="21">
        <f>F63-INDEX($F$4:$F$118,MATCH(D63,$D$4:$D$118,0))</f>
        <v>0.004398148148148151</v>
      </c>
      <c r="J63" s="1">
        <v>1</v>
      </c>
    </row>
    <row r="64" spans="1:10" s="1" customFormat="1" ht="15" customHeight="1">
      <c r="A64" s="19">
        <v>61</v>
      </c>
      <c r="B64" s="22" t="s">
        <v>146</v>
      </c>
      <c r="C64" s="22" t="s">
        <v>39</v>
      </c>
      <c r="D64" s="22" t="s">
        <v>30</v>
      </c>
      <c r="E64" s="22" t="s">
        <v>31</v>
      </c>
      <c r="F64" s="41">
        <v>0.03070601851851852</v>
      </c>
      <c r="G64" s="20" t="str">
        <f t="shared" si="0"/>
        <v>4.20/km</v>
      </c>
      <c r="H64" s="21">
        <f t="shared" si="2"/>
        <v>0.007511574074074077</v>
      </c>
      <c r="I64" s="21">
        <f>F64-INDEX($F$4:$F$118,MATCH(D64,$D$4:$D$118,0))</f>
        <v>0.005289351851851854</v>
      </c>
      <c r="J64" s="1">
        <v>1</v>
      </c>
    </row>
    <row r="65" spans="1:10" s="1" customFormat="1" ht="15" customHeight="1">
      <c r="A65" s="19">
        <v>62</v>
      </c>
      <c r="B65" s="22" t="s">
        <v>147</v>
      </c>
      <c r="C65" s="22" t="s">
        <v>130</v>
      </c>
      <c r="D65" s="22" t="s">
        <v>45</v>
      </c>
      <c r="E65" s="22" t="s">
        <v>57</v>
      </c>
      <c r="F65" s="41">
        <v>0.030925925925925926</v>
      </c>
      <c r="G65" s="20" t="str">
        <f t="shared" si="0"/>
        <v>4.22/km</v>
      </c>
      <c r="H65" s="21">
        <f t="shared" si="2"/>
        <v>0.0077314814814814815</v>
      </c>
      <c r="I65" s="21">
        <f>F65-INDEX($F$4:$F$118,MATCH(D65,$D$4:$D$118,0))</f>
        <v>0.005011574074074071</v>
      </c>
      <c r="J65" s="1">
        <v>1</v>
      </c>
    </row>
    <row r="66" spans="1:10" s="1" customFormat="1" ht="15" customHeight="1">
      <c r="A66" s="19">
        <v>63</v>
      </c>
      <c r="B66" s="22" t="s">
        <v>148</v>
      </c>
      <c r="C66" s="22" t="s">
        <v>149</v>
      </c>
      <c r="D66" s="22" t="s">
        <v>150</v>
      </c>
      <c r="E66" s="22" t="s">
        <v>151</v>
      </c>
      <c r="F66" s="41">
        <v>0.030983796296296297</v>
      </c>
      <c r="G66" s="20" t="str">
        <f t="shared" si="0"/>
        <v>4.22/km</v>
      </c>
      <c r="H66" s="21">
        <f t="shared" si="2"/>
        <v>0.007789351851851853</v>
      </c>
      <c r="I66" s="21">
        <f>F66-INDEX($F$4:$F$118,MATCH(D66,$D$4:$D$118,0))</f>
        <v>0</v>
      </c>
      <c r="J66" s="1">
        <v>1</v>
      </c>
    </row>
    <row r="67" spans="1:10" s="1" customFormat="1" ht="15" customHeight="1">
      <c r="A67" s="19">
        <v>64</v>
      </c>
      <c r="B67" s="22" t="s">
        <v>152</v>
      </c>
      <c r="C67" s="22" t="s">
        <v>153</v>
      </c>
      <c r="D67" s="22" t="s">
        <v>72</v>
      </c>
      <c r="E67" s="22" t="s">
        <v>31</v>
      </c>
      <c r="F67" s="41">
        <v>0.031261574074074074</v>
      </c>
      <c r="G67" s="20" t="str">
        <f t="shared" si="0"/>
        <v>4.25/km</v>
      </c>
      <c r="H67" s="21">
        <f t="shared" si="2"/>
        <v>0.008067129629629629</v>
      </c>
      <c r="I67" s="21">
        <f>F67-INDEX($F$4:$F$118,MATCH(D67,$D$4:$D$118,0))</f>
        <v>0.004074074074074074</v>
      </c>
      <c r="J67" s="1">
        <v>1</v>
      </c>
    </row>
    <row r="68" spans="1:10" s="1" customFormat="1" ht="15" customHeight="1">
      <c r="A68" s="19">
        <v>65</v>
      </c>
      <c r="B68" s="22" t="s">
        <v>154</v>
      </c>
      <c r="C68" s="22" t="s">
        <v>155</v>
      </c>
      <c r="D68" s="22" t="s">
        <v>150</v>
      </c>
      <c r="E68" s="22" t="s">
        <v>22</v>
      </c>
      <c r="F68" s="41">
        <v>0.031342592592592596</v>
      </c>
      <c r="G68" s="20" t="str">
        <f aca="true" t="shared" si="3" ref="G68:G118">TEXT(INT((HOUR(F68)*3600+MINUTE(F68)*60+SECOND(F68))/$I$2/60),"0")&amp;"."&amp;TEXT(MOD((HOUR(F68)*3600+MINUTE(F68)*60+SECOND(F68))/$I$2,60),"00")&amp;"/km"</f>
        <v>4.25/km</v>
      </c>
      <c r="H68" s="21">
        <f t="shared" si="2"/>
        <v>0.008148148148148151</v>
      </c>
      <c r="I68" s="21">
        <f>F68-INDEX($F$4:$F$118,MATCH(D68,$D$4:$D$118,0))</f>
        <v>0.00035879629629629803</v>
      </c>
      <c r="J68" s="1">
        <v>1</v>
      </c>
    </row>
    <row r="69" spans="1:10" s="1" customFormat="1" ht="15" customHeight="1">
      <c r="A69" s="19">
        <v>66</v>
      </c>
      <c r="B69" s="22" t="s">
        <v>156</v>
      </c>
      <c r="C69" s="22" t="s">
        <v>157</v>
      </c>
      <c r="D69" s="22" t="s">
        <v>72</v>
      </c>
      <c r="E69" s="22" t="s">
        <v>31</v>
      </c>
      <c r="F69" s="41">
        <v>0.03138888888888889</v>
      </c>
      <c r="G69" s="20" t="str">
        <f t="shared" si="3"/>
        <v>4.26/km</v>
      </c>
      <c r="H69" s="21">
        <f t="shared" si="2"/>
        <v>0.008194444444444445</v>
      </c>
      <c r="I69" s="21">
        <f>F69-INDEX($F$4:$F$118,MATCH(D69,$D$4:$D$118,0))</f>
        <v>0.00420138888888889</v>
      </c>
      <c r="J69" s="1">
        <v>1</v>
      </c>
    </row>
    <row r="70" spans="1:10" s="1" customFormat="1" ht="15" customHeight="1">
      <c r="A70" s="23">
        <v>67</v>
      </c>
      <c r="B70" s="42" t="s">
        <v>158</v>
      </c>
      <c r="C70" s="42" t="s">
        <v>122</v>
      </c>
      <c r="D70" s="42" t="s">
        <v>17</v>
      </c>
      <c r="E70" s="42" t="s">
        <v>234</v>
      </c>
      <c r="F70" s="43">
        <v>0.03142361111111111</v>
      </c>
      <c r="G70" s="24" t="str">
        <f t="shared" si="3"/>
        <v>4.26/km</v>
      </c>
      <c r="H70" s="25">
        <f t="shared" si="2"/>
        <v>0.008229166666666666</v>
      </c>
      <c r="I70" s="25">
        <f>F70-INDEX($F$4:$F$118,MATCH(D70,$D$4:$D$118,0))</f>
        <v>0.008078703703703703</v>
      </c>
      <c r="J70" s="1">
        <v>1</v>
      </c>
    </row>
    <row r="71" spans="1:10" s="1" customFormat="1" ht="15" customHeight="1">
      <c r="A71" s="19">
        <v>68</v>
      </c>
      <c r="B71" s="22" t="s">
        <v>159</v>
      </c>
      <c r="C71" s="22" t="s">
        <v>113</v>
      </c>
      <c r="D71" s="22" t="s">
        <v>17</v>
      </c>
      <c r="E71" s="22" t="s">
        <v>57</v>
      </c>
      <c r="F71" s="41">
        <v>0.031574074074074074</v>
      </c>
      <c r="G71" s="20" t="str">
        <f t="shared" si="3"/>
        <v>4.27/km</v>
      </c>
      <c r="H71" s="21">
        <f t="shared" si="2"/>
        <v>0.00837962962962963</v>
      </c>
      <c r="I71" s="21">
        <f>F71-INDEX($F$4:$F$118,MATCH(D71,$D$4:$D$118,0))</f>
        <v>0.008229166666666666</v>
      </c>
      <c r="J71" s="1">
        <v>1</v>
      </c>
    </row>
    <row r="72" spans="1:10" s="1" customFormat="1" ht="15" customHeight="1">
      <c r="A72" s="19">
        <v>69</v>
      </c>
      <c r="B72" s="22" t="s">
        <v>156</v>
      </c>
      <c r="C72" s="22" t="s">
        <v>20</v>
      </c>
      <c r="D72" s="22" t="s">
        <v>30</v>
      </c>
      <c r="E72" s="22" t="s">
        <v>31</v>
      </c>
      <c r="F72" s="41">
        <v>0.03162037037037037</v>
      </c>
      <c r="G72" s="20" t="str">
        <f t="shared" si="3"/>
        <v>4.28/km</v>
      </c>
      <c r="H72" s="21">
        <f t="shared" si="2"/>
        <v>0.008425925925925924</v>
      </c>
      <c r="I72" s="21">
        <f>F72-INDEX($F$4:$F$118,MATCH(D72,$D$4:$D$118,0))</f>
        <v>0.006203703703703701</v>
      </c>
      <c r="J72" s="1">
        <v>1</v>
      </c>
    </row>
    <row r="73" spans="1:10" s="1" customFormat="1" ht="15" customHeight="1">
      <c r="A73" s="19">
        <v>70</v>
      </c>
      <c r="B73" s="22" t="s">
        <v>160</v>
      </c>
      <c r="C73" s="22" t="s">
        <v>161</v>
      </c>
      <c r="D73" s="22" t="s">
        <v>162</v>
      </c>
      <c r="E73" s="22" t="s">
        <v>31</v>
      </c>
      <c r="F73" s="41">
        <v>0.031782407407407405</v>
      </c>
      <c r="G73" s="20" t="str">
        <f t="shared" si="3"/>
        <v>4.29/km</v>
      </c>
      <c r="H73" s="21">
        <f t="shared" si="2"/>
        <v>0.00858796296296296</v>
      </c>
      <c r="I73" s="21">
        <f>F73-INDEX($F$4:$F$118,MATCH(D73,$D$4:$D$118,0))</f>
        <v>0</v>
      </c>
      <c r="J73" s="1">
        <v>1</v>
      </c>
    </row>
    <row r="74" spans="1:10" s="1" customFormat="1" ht="15" customHeight="1">
      <c r="A74" s="19">
        <v>71</v>
      </c>
      <c r="B74" s="22" t="s">
        <v>163</v>
      </c>
      <c r="C74" s="22" t="s">
        <v>164</v>
      </c>
      <c r="D74" s="22" t="s">
        <v>72</v>
      </c>
      <c r="E74" s="22" t="s">
        <v>18</v>
      </c>
      <c r="F74" s="41">
        <v>0.03197916666666666</v>
      </c>
      <c r="G74" s="20" t="str">
        <f t="shared" si="3"/>
        <v>4.31/km</v>
      </c>
      <c r="H74" s="21">
        <f t="shared" si="2"/>
        <v>0.008784722222222218</v>
      </c>
      <c r="I74" s="21">
        <f>F74-INDEX($F$4:$F$118,MATCH(D74,$D$4:$D$118,0))</f>
        <v>0.004791666666666663</v>
      </c>
      <c r="J74" s="1">
        <v>1</v>
      </c>
    </row>
    <row r="75" spans="1:10" s="1" customFormat="1" ht="15" customHeight="1">
      <c r="A75" s="19">
        <v>72</v>
      </c>
      <c r="B75" s="22" t="s">
        <v>165</v>
      </c>
      <c r="C75" s="22" t="s">
        <v>166</v>
      </c>
      <c r="D75" s="22" t="s">
        <v>162</v>
      </c>
      <c r="E75" s="22" t="s">
        <v>34</v>
      </c>
      <c r="F75" s="41">
        <v>0.032025462962962964</v>
      </c>
      <c r="G75" s="20" t="str">
        <f t="shared" si="3"/>
        <v>4.31/km</v>
      </c>
      <c r="H75" s="21">
        <f t="shared" si="2"/>
        <v>0.00883101851851852</v>
      </c>
      <c r="I75" s="21">
        <f>F75-INDEX($F$4:$F$118,MATCH(D75,$D$4:$D$118,0))</f>
        <v>0.00024305555555555886</v>
      </c>
      <c r="J75" s="1">
        <v>1</v>
      </c>
    </row>
    <row r="76" spans="1:10" s="1" customFormat="1" ht="15" customHeight="1">
      <c r="A76" s="19">
        <v>73</v>
      </c>
      <c r="B76" s="22" t="s">
        <v>26</v>
      </c>
      <c r="C76" s="22" t="s">
        <v>167</v>
      </c>
      <c r="D76" s="22" t="s">
        <v>30</v>
      </c>
      <c r="E76" s="22" t="s">
        <v>22</v>
      </c>
      <c r="F76" s="41">
        <v>0.03243055555555556</v>
      </c>
      <c r="G76" s="20" t="str">
        <f t="shared" si="3"/>
        <v>4.35/km</v>
      </c>
      <c r="H76" s="21">
        <f t="shared" si="2"/>
        <v>0.009236111111111115</v>
      </c>
      <c r="I76" s="21">
        <f>F76-INDEX($F$4:$F$118,MATCH(D76,$D$4:$D$118,0))</f>
        <v>0.007013888888888892</v>
      </c>
      <c r="J76" s="1">
        <v>1</v>
      </c>
    </row>
    <row r="77" spans="1:10" s="1" customFormat="1" ht="15" customHeight="1">
      <c r="A77" s="19">
        <v>74</v>
      </c>
      <c r="B77" s="22" t="s">
        <v>168</v>
      </c>
      <c r="C77" s="22" t="s">
        <v>104</v>
      </c>
      <c r="D77" s="22" t="s">
        <v>62</v>
      </c>
      <c r="E77" s="22" t="s">
        <v>31</v>
      </c>
      <c r="F77" s="41">
        <v>0.03247685185185185</v>
      </c>
      <c r="G77" s="20" t="str">
        <f t="shared" si="3"/>
        <v>4.35/km</v>
      </c>
      <c r="H77" s="21">
        <f t="shared" si="2"/>
        <v>0.009282407407407402</v>
      </c>
      <c r="I77" s="21">
        <f>F77-INDEX($F$4:$F$118,MATCH(D77,$D$4:$D$118,0))</f>
        <v>0.005856481481481473</v>
      </c>
      <c r="J77" s="1">
        <v>1</v>
      </c>
    </row>
    <row r="78" spans="1:10" s="1" customFormat="1" ht="15" customHeight="1">
      <c r="A78" s="19">
        <v>75</v>
      </c>
      <c r="B78" s="22" t="s">
        <v>169</v>
      </c>
      <c r="C78" s="22" t="s">
        <v>39</v>
      </c>
      <c r="D78" s="22" t="s">
        <v>45</v>
      </c>
      <c r="E78" s="22" t="s">
        <v>42</v>
      </c>
      <c r="F78" s="41">
        <v>0.0325</v>
      </c>
      <c r="G78" s="20" t="str">
        <f t="shared" si="3"/>
        <v>4.35/km</v>
      </c>
      <c r="H78" s="21">
        <f t="shared" si="2"/>
        <v>0.009305555555555556</v>
      </c>
      <c r="I78" s="21">
        <f>F78-INDEX($F$4:$F$118,MATCH(D78,$D$4:$D$118,0))</f>
        <v>0.006585648148148146</v>
      </c>
      <c r="J78" s="1">
        <v>1</v>
      </c>
    </row>
    <row r="79" spans="1:10" s="1" customFormat="1" ht="15" customHeight="1">
      <c r="A79" s="19">
        <v>76</v>
      </c>
      <c r="B79" s="22" t="s">
        <v>170</v>
      </c>
      <c r="C79" s="22" t="s">
        <v>96</v>
      </c>
      <c r="D79" s="22" t="s">
        <v>30</v>
      </c>
      <c r="E79" s="22" t="s">
        <v>171</v>
      </c>
      <c r="F79" s="41">
        <v>0.0328125</v>
      </c>
      <c r="G79" s="20" t="str">
        <f t="shared" si="3"/>
        <v>4.38/km</v>
      </c>
      <c r="H79" s="21">
        <f t="shared" si="2"/>
        <v>0.009618055555555557</v>
      </c>
      <c r="I79" s="21">
        <f>F79-INDEX($F$4:$F$118,MATCH(D79,$D$4:$D$118,0))</f>
        <v>0.007395833333333334</v>
      </c>
      <c r="J79" s="1">
        <v>1</v>
      </c>
    </row>
    <row r="80" spans="1:10" s="3" customFormat="1" ht="15" customHeight="1">
      <c r="A80" s="19">
        <v>77</v>
      </c>
      <c r="B80" s="22" t="s">
        <v>116</v>
      </c>
      <c r="C80" s="22" t="s">
        <v>39</v>
      </c>
      <c r="D80" s="22" t="s">
        <v>30</v>
      </c>
      <c r="E80" s="22" t="s">
        <v>22</v>
      </c>
      <c r="F80" s="41">
        <v>0.033032407407407406</v>
      </c>
      <c r="G80" s="20" t="str">
        <f t="shared" si="3"/>
        <v>4.40/km</v>
      </c>
      <c r="H80" s="21">
        <f t="shared" si="2"/>
        <v>0.009837962962962962</v>
      </c>
      <c r="I80" s="21">
        <f>F80-INDEX($F$4:$F$118,MATCH(D80,$D$4:$D$118,0))</f>
        <v>0.007615740740740739</v>
      </c>
      <c r="J80" s="1">
        <v>1</v>
      </c>
    </row>
    <row r="81" spans="1:10" s="1" customFormat="1" ht="15" customHeight="1">
      <c r="A81" s="19">
        <v>78</v>
      </c>
      <c r="B81" s="22" t="s">
        <v>172</v>
      </c>
      <c r="C81" s="22" t="s">
        <v>173</v>
      </c>
      <c r="D81" s="22" t="s">
        <v>162</v>
      </c>
      <c r="E81" s="22" t="s">
        <v>22</v>
      </c>
      <c r="F81" s="41">
        <v>0.03314814814814815</v>
      </c>
      <c r="G81" s="20" t="str">
        <f t="shared" si="3"/>
        <v>4.41/km</v>
      </c>
      <c r="H81" s="21">
        <f t="shared" si="2"/>
        <v>0.009953703703703704</v>
      </c>
      <c r="I81" s="21">
        <f>F81-INDEX($F$4:$F$118,MATCH(D81,$D$4:$D$118,0))</f>
        <v>0.0013657407407407438</v>
      </c>
      <c r="J81" s="1">
        <v>1</v>
      </c>
    </row>
    <row r="82" spans="1:10" s="1" customFormat="1" ht="15" customHeight="1">
      <c r="A82" s="19">
        <v>79</v>
      </c>
      <c r="B82" s="22" t="s">
        <v>174</v>
      </c>
      <c r="C82" s="22" t="s">
        <v>175</v>
      </c>
      <c r="D82" s="22" t="s">
        <v>162</v>
      </c>
      <c r="E82" s="22" t="s">
        <v>22</v>
      </c>
      <c r="F82" s="41">
        <v>0.03315972222222222</v>
      </c>
      <c r="G82" s="20" t="str">
        <f t="shared" si="3"/>
        <v>4.41/km</v>
      </c>
      <c r="H82" s="21">
        <f t="shared" si="2"/>
        <v>0.009965277777777778</v>
      </c>
      <c r="I82" s="21">
        <f>F82-INDEX($F$4:$F$118,MATCH(D82,$D$4:$D$118,0))</f>
        <v>0.0013773148148148173</v>
      </c>
      <c r="J82" s="1">
        <v>1</v>
      </c>
    </row>
    <row r="83" spans="1:10" s="1" customFormat="1" ht="15" customHeight="1">
      <c r="A83" s="19">
        <v>80</v>
      </c>
      <c r="B83" s="22" t="s">
        <v>176</v>
      </c>
      <c r="C83" s="22" t="s">
        <v>177</v>
      </c>
      <c r="D83" s="22" t="s">
        <v>62</v>
      </c>
      <c r="E83" s="22" t="s">
        <v>100</v>
      </c>
      <c r="F83" s="41">
        <v>0.033310185185185186</v>
      </c>
      <c r="G83" s="20" t="str">
        <f t="shared" si="3"/>
        <v>4.42/km</v>
      </c>
      <c r="H83" s="21">
        <f t="shared" si="2"/>
        <v>0.010115740740740741</v>
      </c>
      <c r="I83" s="21">
        <f>F83-INDEX($F$4:$F$118,MATCH(D83,$D$4:$D$118,0))</f>
        <v>0.006689814814814812</v>
      </c>
      <c r="J83" s="1">
        <v>1</v>
      </c>
    </row>
    <row r="84" spans="1:10" ht="15" customHeight="1">
      <c r="A84" s="19">
        <v>81</v>
      </c>
      <c r="B84" s="22" t="s">
        <v>178</v>
      </c>
      <c r="C84" s="22" t="s">
        <v>39</v>
      </c>
      <c r="D84" s="22" t="s">
        <v>45</v>
      </c>
      <c r="E84" s="22" t="s">
        <v>179</v>
      </c>
      <c r="F84" s="41">
        <v>0.03353009259259259</v>
      </c>
      <c r="G84" s="20" t="str">
        <f t="shared" si="3"/>
        <v>4.44/km</v>
      </c>
      <c r="H84" s="21">
        <f t="shared" si="2"/>
        <v>0.010335648148148146</v>
      </c>
      <c r="I84" s="21">
        <f>F84-INDEX($F$4:$F$118,MATCH(D84,$D$4:$D$118,0))</f>
        <v>0.007615740740740735</v>
      </c>
      <c r="J84" s="1">
        <v>1</v>
      </c>
    </row>
    <row r="85" spans="1:10" ht="15" customHeight="1">
      <c r="A85" s="19">
        <v>82</v>
      </c>
      <c r="B85" s="22" t="s">
        <v>180</v>
      </c>
      <c r="C85" s="22" t="s">
        <v>181</v>
      </c>
      <c r="D85" s="22" t="s">
        <v>21</v>
      </c>
      <c r="E85" s="22" t="s">
        <v>179</v>
      </c>
      <c r="F85" s="41">
        <v>0.03401620370370371</v>
      </c>
      <c r="G85" s="20" t="str">
        <f t="shared" si="3"/>
        <v>4.48/km</v>
      </c>
      <c r="H85" s="21">
        <f t="shared" si="2"/>
        <v>0.010821759259259264</v>
      </c>
      <c r="I85" s="21">
        <f>F85-INDEX($F$4:$F$118,MATCH(D85,$D$4:$D$118,0))</f>
        <v>0.009340277777777784</v>
      </c>
      <c r="J85" s="1">
        <v>1</v>
      </c>
    </row>
    <row r="86" spans="1:10" ht="15" customHeight="1">
      <c r="A86" s="19">
        <v>83</v>
      </c>
      <c r="B86" s="22" t="s">
        <v>182</v>
      </c>
      <c r="C86" s="22" t="s">
        <v>153</v>
      </c>
      <c r="D86" s="22" t="s">
        <v>62</v>
      </c>
      <c r="E86" s="22" t="s">
        <v>31</v>
      </c>
      <c r="F86" s="41">
        <v>0.03423611111111111</v>
      </c>
      <c r="G86" s="20" t="str">
        <f t="shared" si="3"/>
        <v>4.50/km</v>
      </c>
      <c r="H86" s="21">
        <f t="shared" si="2"/>
        <v>0.011041666666666668</v>
      </c>
      <c r="I86" s="21">
        <f>F86-INDEX($F$4:$F$118,MATCH(D86,$D$4:$D$118,0))</f>
        <v>0.007615740740740739</v>
      </c>
      <c r="J86" s="1">
        <v>1</v>
      </c>
    </row>
    <row r="87" spans="1:10" ht="15" customHeight="1">
      <c r="A87" s="19">
        <v>84</v>
      </c>
      <c r="B87" s="22" t="s">
        <v>183</v>
      </c>
      <c r="C87" s="22" t="s">
        <v>184</v>
      </c>
      <c r="D87" s="22" t="s">
        <v>62</v>
      </c>
      <c r="E87" s="22" t="s">
        <v>57</v>
      </c>
      <c r="F87" s="41">
        <v>0.03431712962962963</v>
      </c>
      <c r="G87" s="20" t="str">
        <f t="shared" si="3"/>
        <v>4.51/km</v>
      </c>
      <c r="H87" s="21">
        <f t="shared" si="2"/>
        <v>0.011122685185185183</v>
      </c>
      <c r="I87" s="21">
        <f>F87-INDEX($F$4:$F$118,MATCH(D87,$D$4:$D$118,0))</f>
        <v>0.007696759259259254</v>
      </c>
      <c r="J87" s="1">
        <v>1</v>
      </c>
    </row>
    <row r="88" spans="1:10" ht="15" customHeight="1">
      <c r="A88" s="19">
        <v>85</v>
      </c>
      <c r="B88" s="22" t="s">
        <v>185</v>
      </c>
      <c r="C88" s="22" t="s">
        <v>186</v>
      </c>
      <c r="D88" s="22" t="s">
        <v>150</v>
      </c>
      <c r="E88" s="22" t="s">
        <v>187</v>
      </c>
      <c r="F88" s="41">
        <v>0.03434027777777778</v>
      </c>
      <c r="G88" s="20" t="str">
        <f t="shared" si="3"/>
        <v>4.51/km</v>
      </c>
      <c r="H88" s="21">
        <f t="shared" si="2"/>
        <v>0.011145833333333337</v>
      </c>
      <c r="I88" s="21">
        <f>F88-INDEX($F$4:$F$118,MATCH(D88,$D$4:$D$118,0))</f>
        <v>0.0033564814814814846</v>
      </c>
      <c r="J88" s="1">
        <v>1</v>
      </c>
    </row>
    <row r="89" spans="1:10" ht="15" customHeight="1">
      <c r="A89" s="19">
        <v>86</v>
      </c>
      <c r="B89" s="22" t="s">
        <v>188</v>
      </c>
      <c r="C89" s="22" t="s">
        <v>39</v>
      </c>
      <c r="D89" s="22" t="s">
        <v>189</v>
      </c>
      <c r="E89" s="22" t="s">
        <v>190</v>
      </c>
      <c r="F89" s="41">
        <v>0.03436342592592593</v>
      </c>
      <c r="G89" s="20" t="str">
        <f t="shared" si="3"/>
        <v>4.51/km</v>
      </c>
      <c r="H89" s="21">
        <f t="shared" si="2"/>
        <v>0.011168981481481485</v>
      </c>
      <c r="I89" s="21">
        <f>F89-INDEX($F$4:$F$118,MATCH(D89,$D$4:$D$118,0))</f>
        <v>0</v>
      </c>
      <c r="J89" s="1">
        <v>1</v>
      </c>
    </row>
    <row r="90" spans="1:10" ht="15" customHeight="1">
      <c r="A90" s="19">
        <v>87</v>
      </c>
      <c r="B90" s="22" t="s">
        <v>191</v>
      </c>
      <c r="C90" s="22" t="s">
        <v>113</v>
      </c>
      <c r="D90" s="22" t="s">
        <v>45</v>
      </c>
      <c r="E90" s="22" t="s">
        <v>57</v>
      </c>
      <c r="F90" s="41">
        <v>0.034375</v>
      </c>
      <c r="G90" s="20" t="str">
        <f t="shared" si="3"/>
        <v>4.51/km</v>
      </c>
      <c r="H90" s="21">
        <f t="shared" si="2"/>
        <v>0.011180555555555558</v>
      </c>
      <c r="I90" s="21">
        <f>F90-INDEX($F$4:$F$118,MATCH(D90,$D$4:$D$118,0))</f>
        <v>0.008460648148148148</v>
      </c>
      <c r="J90" s="1">
        <v>1</v>
      </c>
    </row>
    <row r="91" spans="1:10" ht="15" customHeight="1">
      <c r="A91" s="19">
        <v>88</v>
      </c>
      <c r="B91" s="22" t="s">
        <v>192</v>
      </c>
      <c r="C91" s="22" t="s">
        <v>193</v>
      </c>
      <c r="D91" s="22" t="s">
        <v>17</v>
      </c>
      <c r="E91" s="22" t="s">
        <v>31</v>
      </c>
      <c r="F91" s="41">
        <v>0.03451388888888889</v>
      </c>
      <c r="G91" s="20" t="str">
        <f t="shared" si="3"/>
        <v>4.52/km</v>
      </c>
      <c r="H91" s="21">
        <f t="shared" si="2"/>
        <v>0.011319444444444448</v>
      </c>
      <c r="I91" s="21">
        <f>F91-INDEX($F$4:$F$118,MATCH(D91,$D$4:$D$118,0))</f>
        <v>0.011168981481481485</v>
      </c>
      <c r="J91" s="1">
        <v>1</v>
      </c>
    </row>
    <row r="92" spans="1:10" ht="15" customHeight="1">
      <c r="A92" s="19">
        <v>89</v>
      </c>
      <c r="B92" s="22" t="s">
        <v>194</v>
      </c>
      <c r="C92" s="22" t="s">
        <v>39</v>
      </c>
      <c r="D92" s="22" t="s">
        <v>72</v>
      </c>
      <c r="E92" s="22" t="s">
        <v>57</v>
      </c>
      <c r="F92" s="41">
        <v>0.03478009259259259</v>
      </c>
      <c r="G92" s="20" t="str">
        <f t="shared" si="3"/>
        <v>4.55/km</v>
      </c>
      <c r="H92" s="21">
        <f t="shared" si="2"/>
        <v>0.011585648148148147</v>
      </c>
      <c r="I92" s="21">
        <f>F92-INDEX($F$4:$F$118,MATCH(D92,$D$4:$D$118,0))</f>
        <v>0.007592592592592592</v>
      </c>
      <c r="J92" s="1">
        <v>1</v>
      </c>
    </row>
    <row r="93" spans="1:10" ht="15" customHeight="1">
      <c r="A93" s="19">
        <v>90</v>
      </c>
      <c r="B93" s="22" t="s">
        <v>23</v>
      </c>
      <c r="C93" s="22" t="s">
        <v>195</v>
      </c>
      <c r="D93" s="22" t="s">
        <v>62</v>
      </c>
      <c r="E93" s="22" t="s">
        <v>31</v>
      </c>
      <c r="F93" s="41">
        <v>0.034895833333333334</v>
      </c>
      <c r="G93" s="20" t="str">
        <f t="shared" si="3"/>
        <v>4.56/km</v>
      </c>
      <c r="H93" s="21">
        <f t="shared" si="2"/>
        <v>0.01170138888888889</v>
      </c>
      <c r="I93" s="21">
        <f>F93-INDEX($F$4:$F$118,MATCH(D93,$D$4:$D$118,0))</f>
        <v>0.00827546296296296</v>
      </c>
      <c r="J93" s="1">
        <v>1</v>
      </c>
    </row>
    <row r="94" spans="1:10" ht="15" customHeight="1">
      <c r="A94" s="19">
        <v>91</v>
      </c>
      <c r="B94" s="22" t="s">
        <v>196</v>
      </c>
      <c r="C94" s="22" t="s">
        <v>59</v>
      </c>
      <c r="D94" s="22" t="s">
        <v>62</v>
      </c>
      <c r="E94" s="22" t="s">
        <v>31</v>
      </c>
      <c r="F94" s="41">
        <v>0.03490740740740741</v>
      </c>
      <c r="G94" s="20" t="str">
        <f t="shared" si="3"/>
        <v>4.56/km</v>
      </c>
      <c r="H94" s="21">
        <f t="shared" si="2"/>
        <v>0.011712962962962963</v>
      </c>
      <c r="I94" s="21">
        <f>F94-INDEX($F$4:$F$118,MATCH(D94,$D$4:$D$118,0))</f>
        <v>0.008287037037037034</v>
      </c>
      <c r="J94" s="1">
        <v>1</v>
      </c>
    </row>
    <row r="95" spans="1:10" ht="15" customHeight="1">
      <c r="A95" s="19">
        <v>92</v>
      </c>
      <c r="B95" s="22" t="s">
        <v>197</v>
      </c>
      <c r="C95" s="22" t="s">
        <v>198</v>
      </c>
      <c r="D95" s="22" t="s">
        <v>30</v>
      </c>
      <c r="E95" s="22" t="s">
        <v>31</v>
      </c>
      <c r="F95" s="41">
        <v>0.03491898148148148</v>
      </c>
      <c r="G95" s="20" t="str">
        <f t="shared" si="3"/>
        <v>4.56/km</v>
      </c>
      <c r="H95" s="21">
        <f t="shared" si="2"/>
        <v>0.011724537037037037</v>
      </c>
      <c r="I95" s="21">
        <f>F95-INDEX($F$4:$F$118,MATCH(D95,$D$4:$D$118,0))</f>
        <v>0.009502314814814814</v>
      </c>
      <c r="J95" s="1">
        <v>1</v>
      </c>
    </row>
    <row r="96" spans="1:10" ht="15" customHeight="1">
      <c r="A96" s="19">
        <v>93</v>
      </c>
      <c r="B96" s="22" t="s">
        <v>199</v>
      </c>
      <c r="C96" s="22" t="s">
        <v>108</v>
      </c>
      <c r="D96" s="22" t="s">
        <v>17</v>
      </c>
      <c r="E96" s="22" t="s">
        <v>31</v>
      </c>
      <c r="F96" s="41">
        <v>0.03505787037037037</v>
      </c>
      <c r="G96" s="20" t="str">
        <f t="shared" si="3"/>
        <v>4.57/km</v>
      </c>
      <c r="H96" s="21">
        <f aca="true" t="shared" si="4" ref="H96:H118">F96-$F$4</f>
        <v>0.011863425925925927</v>
      </c>
      <c r="I96" s="21">
        <f>F96-INDEX($F$4:$F$118,MATCH(D96,$D$4:$D$118,0))</f>
        <v>0.011712962962962963</v>
      </c>
      <c r="J96" s="1">
        <v>1</v>
      </c>
    </row>
    <row r="97" spans="1:10" ht="15" customHeight="1">
      <c r="A97" s="19">
        <v>94</v>
      </c>
      <c r="B97" s="22" t="s">
        <v>200</v>
      </c>
      <c r="C97" s="22" t="s">
        <v>201</v>
      </c>
      <c r="D97" s="22" t="s">
        <v>17</v>
      </c>
      <c r="E97" s="22" t="s">
        <v>22</v>
      </c>
      <c r="F97" s="41">
        <v>0.03509259259259259</v>
      </c>
      <c r="G97" s="20" t="str">
        <f t="shared" si="3"/>
        <v>4.57/km</v>
      </c>
      <c r="H97" s="21">
        <f t="shared" si="4"/>
        <v>0.011898148148148147</v>
      </c>
      <c r="I97" s="21">
        <f>F97-INDEX($F$4:$F$118,MATCH(D97,$D$4:$D$118,0))</f>
        <v>0.011747685185185184</v>
      </c>
      <c r="J97" s="1">
        <v>1</v>
      </c>
    </row>
    <row r="98" spans="1:10" ht="15" customHeight="1">
      <c r="A98" s="19">
        <v>95</v>
      </c>
      <c r="B98" s="22" t="s">
        <v>202</v>
      </c>
      <c r="C98" s="22" t="s">
        <v>124</v>
      </c>
      <c r="D98" s="22" t="s">
        <v>17</v>
      </c>
      <c r="E98" s="22" t="s">
        <v>22</v>
      </c>
      <c r="F98" s="41">
        <v>0.035243055555555555</v>
      </c>
      <c r="G98" s="20" t="str">
        <f t="shared" si="3"/>
        <v>4.59/km</v>
      </c>
      <c r="H98" s="21">
        <f t="shared" si="4"/>
        <v>0.01204861111111111</v>
      </c>
      <c r="I98" s="21">
        <f>F98-INDEX($F$4:$F$118,MATCH(D98,$D$4:$D$118,0))</f>
        <v>0.011898148148148147</v>
      </c>
      <c r="J98" s="1">
        <v>1</v>
      </c>
    </row>
    <row r="99" spans="1:10" ht="15" customHeight="1">
      <c r="A99" s="19">
        <v>96</v>
      </c>
      <c r="B99" s="22" t="s">
        <v>203</v>
      </c>
      <c r="C99" s="22" t="s">
        <v>204</v>
      </c>
      <c r="D99" s="22" t="s">
        <v>62</v>
      </c>
      <c r="E99" s="22" t="s">
        <v>57</v>
      </c>
      <c r="F99" s="41">
        <v>0.035416666666666666</v>
      </c>
      <c r="G99" s="20" t="str">
        <f t="shared" si="3"/>
        <v>5.00/km</v>
      </c>
      <c r="H99" s="21">
        <f t="shared" si="4"/>
        <v>0.012222222222222221</v>
      </c>
      <c r="I99" s="21">
        <f>F99-INDEX($F$4:$F$118,MATCH(D99,$D$4:$D$118,0))</f>
        <v>0.008796296296296292</v>
      </c>
      <c r="J99" s="1">
        <v>1</v>
      </c>
    </row>
    <row r="100" spans="1:10" ht="15" customHeight="1">
      <c r="A100" s="19">
        <v>97</v>
      </c>
      <c r="B100" s="22" t="s">
        <v>205</v>
      </c>
      <c r="C100" s="22" t="s">
        <v>206</v>
      </c>
      <c r="D100" s="22" t="s">
        <v>189</v>
      </c>
      <c r="E100" s="22" t="s">
        <v>100</v>
      </c>
      <c r="F100" s="41">
        <v>0.035590277777777776</v>
      </c>
      <c r="G100" s="20" t="str">
        <f t="shared" si="3"/>
        <v>5.01/km</v>
      </c>
      <c r="H100" s="21">
        <f t="shared" si="4"/>
        <v>0.012395833333333332</v>
      </c>
      <c r="I100" s="21">
        <f>F100-INDEX($F$4:$F$118,MATCH(D100,$D$4:$D$118,0))</f>
        <v>0.001226851851851847</v>
      </c>
      <c r="J100" s="1">
        <v>1</v>
      </c>
    </row>
    <row r="101" spans="1:10" ht="15" customHeight="1">
      <c r="A101" s="23">
        <v>98</v>
      </c>
      <c r="B101" s="42" t="s">
        <v>207</v>
      </c>
      <c r="C101" s="42" t="s">
        <v>208</v>
      </c>
      <c r="D101" s="42" t="s">
        <v>30</v>
      </c>
      <c r="E101" s="42" t="s">
        <v>234</v>
      </c>
      <c r="F101" s="43">
        <v>0.03599537037037037</v>
      </c>
      <c r="G101" s="24" t="str">
        <f t="shared" si="3"/>
        <v>5.05/km</v>
      </c>
      <c r="H101" s="25">
        <f t="shared" si="4"/>
        <v>0.012800925925925927</v>
      </c>
      <c r="I101" s="25">
        <f>F101-INDEX($F$4:$F$118,MATCH(D101,$D$4:$D$118,0))</f>
        <v>0.010578703703703705</v>
      </c>
      <c r="J101" s="1">
        <v>1</v>
      </c>
    </row>
    <row r="102" spans="1:10" ht="15" customHeight="1">
      <c r="A102" s="19">
        <v>99</v>
      </c>
      <c r="B102" s="22" t="s">
        <v>174</v>
      </c>
      <c r="C102" s="22" t="s">
        <v>166</v>
      </c>
      <c r="D102" s="22" t="s">
        <v>77</v>
      </c>
      <c r="E102" s="22" t="s">
        <v>22</v>
      </c>
      <c r="F102" s="41">
        <v>0.036180555555555556</v>
      </c>
      <c r="G102" s="20" t="str">
        <f t="shared" si="3"/>
        <v>5.06/km</v>
      </c>
      <c r="H102" s="21">
        <f t="shared" si="4"/>
        <v>0.012986111111111111</v>
      </c>
      <c r="I102" s="21">
        <f>F102-INDEX($F$4:$F$118,MATCH(D102,$D$4:$D$118,0))</f>
        <v>0.008842592592592593</v>
      </c>
      <c r="J102" s="1">
        <v>1</v>
      </c>
    </row>
    <row r="103" spans="1:10" ht="15" customHeight="1">
      <c r="A103" s="19">
        <v>100</v>
      </c>
      <c r="B103" s="22" t="s">
        <v>105</v>
      </c>
      <c r="C103" s="22" t="s">
        <v>209</v>
      </c>
      <c r="D103" s="22" t="s">
        <v>62</v>
      </c>
      <c r="E103" s="22" t="s">
        <v>57</v>
      </c>
      <c r="F103" s="41">
        <v>0.03622685185185185</v>
      </c>
      <c r="G103" s="20" t="str">
        <f t="shared" si="3"/>
        <v>5.07/km</v>
      </c>
      <c r="H103" s="21">
        <f t="shared" si="4"/>
        <v>0.013032407407407406</v>
      </c>
      <c r="I103" s="21">
        <f>F103-INDEX($F$4:$F$118,MATCH(D103,$D$4:$D$118,0))</f>
        <v>0.009606481481481476</v>
      </c>
      <c r="J103" s="1">
        <v>1</v>
      </c>
    </row>
    <row r="104" spans="1:10" ht="15" customHeight="1">
      <c r="A104" s="19">
        <v>101</v>
      </c>
      <c r="B104" s="22" t="s">
        <v>101</v>
      </c>
      <c r="C104" s="22" t="s">
        <v>210</v>
      </c>
      <c r="D104" s="22" t="s">
        <v>162</v>
      </c>
      <c r="E104" s="22" t="s">
        <v>25</v>
      </c>
      <c r="F104" s="41">
        <v>0.036516203703703703</v>
      </c>
      <c r="G104" s="20" t="str">
        <f t="shared" si="3"/>
        <v>5.09/km</v>
      </c>
      <c r="H104" s="21">
        <f t="shared" si="4"/>
        <v>0.013321759259259259</v>
      </c>
      <c r="I104" s="21">
        <f>F104-INDEX($F$4:$F$118,MATCH(D104,$D$4:$D$118,0))</f>
        <v>0.0047337962962962984</v>
      </c>
      <c r="J104" s="1">
        <v>1</v>
      </c>
    </row>
    <row r="105" spans="1:10" ht="15" customHeight="1">
      <c r="A105" s="19">
        <v>102</v>
      </c>
      <c r="B105" s="22" t="s">
        <v>211</v>
      </c>
      <c r="C105" s="22" t="s">
        <v>106</v>
      </c>
      <c r="D105" s="22" t="s">
        <v>72</v>
      </c>
      <c r="E105" s="22" t="s">
        <v>179</v>
      </c>
      <c r="F105" s="41">
        <v>0.037280092592592594</v>
      </c>
      <c r="G105" s="20" t="str">
        <f t="shared" si="3"/>
        <v>5.16/km</v>
      </c>
      <c r="H105" s="21">
        <f t="shared" si="4"/>
        <v>0.01408564814814815</v>
      </c>
      <c r="I105" s="21">
        <f>F105-INDEX($F$4:$F$118,MATCH(D105,$D$4:$D$118,0))</f>
        <v>0.010092592592592594</v>
      </c>
      <c r="J105" s="1">
        <v>1</v>
      </c>
    </row>
    <row r="106" spans="1:10" ht="15" customHeight="1">
      <c r="A106" s="19">
        <v>103</v>
      </c>
      <c r="B106" s="22" t="s">
        <v>212</v>
      </c>
      <c r="C106" s="22" t="s">
        <v>106</v>
      </c>
      <c r="D106" s="22" t="s">
        <v>17</v>
      </c>
      <c r="E106" s="22" t="s">
        <v>213</v>
      </c>
      <c r="F106" s="41">
        <v>0.037662037037037036</v>
      </c>
      <c r="G106" s="20" t="str">
        <f t="shared" si="3"/>
        <v>5.19/km</v>
      </c>
      <c r="H106" s="21">
        <f t="shared" si="4"/>
        <v>0.014467592592592591</v>
      </c>
      <c r="I106" s="21">
        <f>F106-INDEX($F$4:$F$118,MATCH(D106,$D$4:$D$118,0))</f>
        <v>0.014317129629629628</v>
      </c>
      <c r="J106" s="1">
        <v>1</v>
      </c>
    </row>
    <row r="107" spans="1:10" ht="15" customHeight="1">
      <c r="A107" s="19">
        <v>104</v>
      </c>
      <c r="B107" s="22" t="s">
        <v>214</v>
      </c>
      <c r="C107" s="22" t="s">
        <v>215</v>
      </c>
      <c r="D107" s="22" t="s">
        <v>30</v>
      </c>
      <c r="E107" s="22" t="s">
        <v>18</v>
      </c>
      <c r="F107" s="41">
        <v>0.03854166666666667</v>
      </c>
      <c r="G107" s="20" t="str">
        <f t="shared" si="3"/>
        <v>5.26/km</v>
      </c>
      <c r="H107" s="21">
        <f t="shared" si="4"/>
        <v>0.015347222222222224</v>
      </c>
      <c r="I107" s="21">
        <f>F107-INDEX($F$4:$F$118,MATCH(D107,$D$4:$D$118,0))</f>
        <v>0.013125000000000001</v>
      </c>
      <c r="J107" s="1">
        <v>1</v>
      </c>
    </row>
    <row r="108" spans="1:10" ht="15" customHeight="1">
      <c r="A108" s="19">
        <v>105</v>
      </c>
      <c r="B108" s="22" t="s">
        <v>216</v>
      </c>
      <c r="C108" s="22" t="s">
        <v>217</v>
      </c>
      <c r="D108" s="22" t="s">
        <v>45</v>
      </c>
      <c r="E108" s="22" t="s">
        <v>31</v>
      </c>
      <c r="F108" s="41">
        <v>0.03858796296296297</v>
      </c>
      <c r="G108" s="20" t="str">
        <f t="shared" si="3"/>
        <v>5.27/km</v>
      </c>
      <c r="H108" s="21">
        <f t="shared" si="4"/>
        <v>0.015393518518518525</v>
      </c>
      <c r="I108" s="21">
        <f>F108-INDEX($F$4:$F$118,MATCH(D108,$D$4:$D$118,0))</f>
        <v>0.012673611111111115</v>
      </c>
      <c r="J108" s="1">
        <v>1</v>
      </c>
    </row>
    <row r="109" spans="1:10" ht="15" customHeight="1">
      <c r="A109" s="19">
        <v>106</v>
      </c>
      <c r="B109" s="22" t="s">
        <v>218</v>
      </c>
      <c r="C109" s="22" t="s">
        <v>219</v>
      </c>
      <c r="D109" s="22" t="s">
        <v>62</v>
      </c>
      <c r="E109" s="22" t="s">
        <v>31</v>
      </c>
      <c r="F109" s="41">
        <v>0.038599537037037036</v>
      </c>
      <c r="G109" s="20" t="str">
        <f t="shared" si="3"/>
        <v>5.27/km</v>
      </c>
      <c r="H109" s="21">
        <f t="shared" si="4"/>
        <v>0.015405092592592592</v>
      </c>
      <c r="I109" s="21">
        <f>F109-INDEX($F$4:$F$118,MATCH(D109,$D$4:$D$118,0))</f>
        <v>0.011979166666666662</v>
      </c>
      <c r="J109" s="1">
        <v>1</v>
      </c>
    </row>
    <row r="110" spans="1:10" ht="15" customHeight="1">
      <c r="A110" s="19">
        <v>107</v>
      </c>
      <c r="B110" s="22" t="s">
        <v>220</v>
      </c>
      <c r="C110" s="22" t="s">
        <v>113</v>
      </c>
      <c r="D110" s="22" t="s">
        <v>62</v>
      </c>
      <c r="E110" s="22" t="s">
        <v>57</v>
      </c>
      <c r="F110" s="41">
        <v>0.03927083333333333</v>
      </c>
      <c r="G110" s="20" t="str">
        <f t="shared" si="3"/>
        <v>5.33/km</v>
      </c>
      <c r="H110" s="21">
        <f t="shared" si="4"/>
        <v>0.016076388888888887</v>
      </c>
      <c r="I110" s="21">
        <f>F110-INDEX($F$4:$F$118,MATCH(D110,$D$4:$D$118,0))</f>
        <v>0.012650462962962957</v>
      </c>
      <c r="J110" s="1">
        <v>1</v>
      </c>
    </row>
    <row r="111" spans="1:10" ht="15" customHeight="1">
      <c r="A111" s="19">
        <v>108</v>
      </c>
      <c r="B111" s="22" t="s">
        <v>221</v>
      </c>
      <c r="C111" s="22" t="s">
        <v>222</v>
      </c>
      <c r="D111" s="22" t="s">
        <v>189</v>
      </c>
      <c r="E111" s="22" t="s">
        <v>179</v>
      </c>
      <c r="F111" s="41">
        <v>0.04010416666666667</v>
      </c>
      <c r="G111" s="20" t="str">
        <f t="shared" si="3"/>
        <v>5.40/km</v>
      </c>
      <c r="H111" s="21">
        <f t="shared" si="4"/>
        <v>0.016909722222222225</v>
      </c>
      <c r="I111" s="21">
        <f>F111-INDEX($F$4:$F$118,MATCH(D111,$D$4:$D$118,0))</f>
        <v>0.005740740740740741</v>
      </c>
      <c r="J111" s="1">
        <v>1</v>
      </c>
    </row>
    <row r="112" spans="1:10" ht="15" customHeight="1">
      <c r="A112" s="19">
        <v>109</v>
      </c>
      <c r="B112" s="22" t="s">
        <v>223</v>
      </c>
      <c r="C112" s="22" t="s">
        <v>224</v>
      </c>
      <c r="D112" s="22" t="s">
        <v>45</v>
      </c>
      <c r="E112" s="22" t="s">
        <v>57</v>
      </c>
      <c r="F112" s="41">
        <v>0.04024305555555556</v>
      </c>
      <c r="G112" s="20" t="str">
        <f t="shared" si="3"/>
        <v>5.41/km</v>
      </c>
      <c r="H112" s="21">
        <f t="shared" si="4"/>
        <v>0.017048611111111115</v>
      </c>
      <c r="I112" s="21">
        <f>F112-INDEX($F$4:$F$118,MATCH(D112,$D$4:$D$118,0))</f>
        <v>0.014328703703703705</v>
      </c>
      <c r="J112" s="1">
        <v>1</v>
      </c>
    </row>
    <row r="113" spans="1:10" ht="15" customHeight="1">
      <c r="A113" s="19">
        <v>110</v>
      </c>
      <c r="B113" s="22" t="s">
        <v>225</v>
      </c>
      <c r="C113" s="22" t="s">
        <v>226</v>
      </c>
      <c r="D113" s="22" t="s">
        <v>77</v>
      </c>
      <c r="E113" s="22" t="s">
        <v>57</v>
      </c>
      <c r="F113" s="41">
        <v>0.04027777777777778</v>
      </c>
      <c r="G113" s="20" t="str">
        <f t="shared" si="3"/>
        <v>5.41/km</v>
      </c>
      <c r="H113" s="21">
        <f t="shared" si="4"/>
        <v>0.017083333333333336</v>
      </c>
      <c r="I113" s="21">
        <f>F113-INDEX($F$4:$F$118,MATCH(D113,$D$4:$D$118,0))</f>
        <v>0.012939814814814817</v>
      </c>
      <c r="J113" s="1">
        <v>1</v>
      </c>
    </row>
    <row r="114" spans="1:10" ht="15" customHeight="1">
      <c r="A114" s="19">
        <v>111</v>
      </c>
      <c r="B114" s="22" t="s">
        <v>227</v>
      </c>
      <c r="C114" s="22" t="s">
        <v>39</v>
      </c>
      <c r="D114" s="22" t="s">
        <v>72</v>
      </c>
      <c r="E114" s="22" t="s">
        <v>57</v>
      </c>
      <c r="F114" s="41">
        <v>0.04028935185185185</v>
      </c>
      <c r="G114" s="20" t="str">
        <f t="shared" si="3"/>
        <v>5.41/km</v>
      </c>
      <c r="H114" s="21">
        <f t="shared" si="4"/>
        <v>0.017094907407407402</v>
      </c>
      <c r="I114" s="21">
        <f>F114-INDEX($F$4:$F$118,MATCH(D114,$D$4:$D$118,0))</f>
        <v>0.013101851851851847</v>
      </c>
      <c r="J114" s="1">
        <v>1</v>
      </c>
    </row>
    <row r="115" spans="1:10" ht="15" customHeight="1">
      <c r="A115" s="23">
        <v>112</v>
      </c>
      <c r="B115" s="42" t="s">
        <v>235</v>
      </c>
      <c r="C115" s="42" t="s">
        <v>81</v>
      </c>
      <c r="D115" s="42" t="s">
        <v>45</v>
      </c>
      <c r="E115" s="42" t="s">
        <v>234</v>
      </c>
      <c r="F115" s="43">
        <v>0.04251157407407408</v>
      </c>
      <c r="G115" s="24" t="str">
        <f t="shared" si="3"/>
        <v>6.00/km</v>
      </c>
      <c r="H115" s="25">
        <f t="shared" si="4"/>
        <v>0.019317129629629632</v>
      </c>
      <c r="I115" s="25">
        <f>F115-INDEX($F$4:$F$118,MATCH(D115,$D$4:$D$118,0))</f>
        <v>0.01659722222222222</v>
      </c>
      <c r="J115" s="1">
        <v>1</v>
      </c>
    </row>
    <row r="116" spans="1:10" ht="15" customHeight="1">
      <c r="A116" s="23">
        <v>113</v>
      </c>
      <c r="B116" s="42" t="s">
        <v>140</v>
      </c>
      <c r="C116" s="42" t="s">
        <v>204</v>
      </c>
      <c r="D116" s="42" t="s">
        <v>45</v>
      </c>
      <c r="E116" s="42" t="s">
        <v>234</v>
      </c>
      <c r="F116" s="43">
        <v>0.04306712962962963</v>
      </c>
      <c r="G116" s="24" t="str">
        <f t="shared" si="3"/>
        <v>6.05/km</v>
      </c>
      <c r="H116" s="25">
        <f t="shared" si="4"/>
        <v>0.019872685185185184</v>
      </c>
      <c r="I116" s="25">
        <f>F116-INDEX($F$4:$F$118,MATCH(D116,$D$4:$D$118,0))</f>
        <v>0.017152777777777774</v>
      </c>
      <c r="J116" s="1">
        <v>1</v>
      </c>
    </row>
    <row r="117" spans="1:10" ht="15" customHeight="1">
      <c r="A117" s="19">
        <v>114</v>
      </c>
      <c r="B117" s="22" t="s">
        <v>228</v>
      </c>
      <c r="C117" s="22" t="s">
        <v>229</v>
      </c>
      <c r="D117" s="22" t="s">
        <v>150</v>
      </c>
      <c r="E117" s="22" t="s">
        <v>57</v>
      </c>
      <c r="F117" s="41">
        <v>0.043090277777777776</v>
      </c>
      <c r="G117" s="20" t="str">
        <f t="shared" si="3"/>
        <v>6.05/km</v>
      </c>
      <c r="H117" s="21">
        <f t="shared" si="4"/>
        <v>0.01989583333333333</v>
      </c>
      <c r="I117" s="21">
        <f>F117-INDEX($F$4:$F$118,MATCH(D117,$D$4:$D$118,0))</f>
        <v>0.012106481481481478</v>
      </c>
      <c r="J117" s="1">
        <v>1</v>
      </c>
    </row>
    <row r="118" spans="1:10" ht="15" customHeight="1" thickBot="1">
      <c r="A118" s="44">
        <v>115</v>
      </c>
      <c r="B118" s="45" t="s">
        <v>230</v>
      </c>
      <c r="C118" s="45" t="s">
        <v>231</v>
      </c>
      <c r="D118" s="45" t="s">
        <v>45</v>
      </c>
      <c r="E118" s="45" t="s">
        <v>234</v>
      </c>
      <c r="F118" s="46">
        <v>0.050567129629629635</v>
      </c>
      <c r="G118" s="47" t="str">
        <f t="shared" si="3"/>
        <v>7.08/km</v>
      </c>
      <c r="H118" s="48">
        <f t="shared" si="4"/>
        <v>0.02737268518518519</v>
      </c>
      <c r="I118" s="48">
        <f>F118-INDEX($F$4:$F$118,MATCH(D118,$D$4:$D$118,0))</f>
        <v>0.02465277777777778</v>
      </c>
      <c r="J118" s="1">
        <v>1</v>
      </c>
    </row>
  </sheetData>
  <autoFilter ref="A3:I11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3" t="str">
        <f>Individuale!A1</f>
        <v>Notturna dell'Unità 16ª edizione 13ª prova</v>
      </c>
      <c r="B1" s="34"/>
      <c r="C1" s="35"/>
    </row>
    <row r="2" spans="1:3" ht="33" customHeight="1" thickBot="1">
      <c r="A2" s="36" t="str">
        <f>Individuale!A2&amp;" km. "&amp;Individuale!I2</f>
        <v> Luco dei Marsi (AQ) Italia - Giovedì 13/08/2009 km. 10,2</v>
      </c>
      <c r="B2" s="37"/>
      <c r="C2" s="38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59">
        <v>1</v>
      </c>
      <c r="B4" s="50" t="s">
        <v>31</v>
      </c>
      <c r="C4" s="51">
        <v>25</v>
      </c>
    </row>
    <row r="5" spans="1:3" ht="15" customHeight="1">
      <c r="A5" s="26">
        <v>2</v>
      </c>
      <c r="B5" s="52" t="s">
        <v>22</v>
      </c>
      <c r="C5" s="53">
        <v>23</v>
      </c>
    </row>
    <row r="6" spans="1:3" ht="15" customHeight="1">
      <c r="A6" s="26">
        <v>3</v>
      </c>
      <c r="B6" s="52" t="s">
        <v>57</v>
      </c>
      <c r="C6" s="53">
        <v>21</v>
      </c>
    </row>
    <row r="7" spans="1:3" ht="15" customHeight="1">
      <c r="A7" s="56">
        <v>4</v>
      </c>
      <c r="B7" s="57" t="s">
        <v>234</v>
      </c>
      <c r="C7" s="58">
        <v>6</v>
      </c>
    </row>
    <row r="8" spans="1:3" ht="15" customHeight="1">
      <c r="A8" s="26">
        <v>5</v>
      </c>
      <c r="B8" s="52" t="s">
        <v>50</v>
      </c>
      <c r="C8" s="53">
        <v>5</v>
      </c>
    </row>
    <row r="9" spans="1:3" ht="15" customHeight="1">
      <c r="A9" s="26">
        <v>6</v>
      </c>
      <c r="B9" s="52" t="s">
        <v>18</v>
      </c>
      <c r="C9" s="53">
        <v>4</v>
      </c>
    </row>
    <row r="10" spans="1:3" ht="15" customHeight="1">
      <c r="A10" s="26">
        <v>7</v>
      </c>
      <c r="B10" s="52" t="s">
        <v>179</v>
      </c>
      <c r="C10" s="53">
        <v>4</v>
      </c>
    </row>
    <row r="11" spans="1:3" ht="15" customHeight="1">
      <c r="A11" s="26">
        <v>8</v>
      </c>
      <c r="B11" s="52" t="s">
        <v>42</v>
      </c>
      <c r="C11" s="53">
        <v>4</v>
      </c>
    </row>
    <row r="12" spans="1:3" ht="15" customHeight="1">
      <c r="A12" s="26">
        <v>9</v>
      </c>
      <c r="B12" s="52" t="s">
        <v>25</v>
      </c>
      <c r="C12" s="53">
        <v>3</v>
      </c>
    </row>
    <row r="13" spans="1:3" ht="15" customHeight="1">
      <c r="A13" s="26">
        <v>10</v>
      </c>
      <c r="B13" s="52" t="s">
        <v>100</v>
      </c>
      <c r="C13" s="53">
        <v>3</v>
      </c>
    </row>
    <row r="14" spans="1:3" ht="15" customHeight="1">
      <c r="A14" s="26">
        <v>11</v>
      </c>
      <c r="B14" s="52" t="s">
        <v>66</v>
      </c>
      <c r="C14" s="53">
        <v>2</v>
      </c>
    </row>
    <row r="15" spans="1:3" ht="15" customHeight="1">
      <c r="A15" s="26">
        <v>12</v>
      </c>
      <c r="B15" s="52" t="s">
        <v>34</v>
      </c>
      <c r="C15" s="53">
        <v>2</v>
      </c>
    </row>
    <row r="16" spans="1:3" ht="15" customHeight="1">
      <c r="A16" s="26">
        <v>13</v>
      </c>
      <c r="B16" s="52" t="s">
        <v>171</v>
      </c>
      <c r="C16" s="53">
        <v>1</v>
      </c>
    </row>
    <row r="17" spans="1:3" ht="15" customHeight="1">
      <c r="A17" s="26">
        <v>14</v>
      </c>
      <c r="B17" s="52" t="s">
        <v>94</v>
      </c>
      <c r="C17" s="53">
        <v>1</v>
      </c>
    </row>
    <row r="18" spans="1:3" ht="15" customHeight="1">
      <c r="A18" s="26">
        <v>15</v>
      </c>
      <c r="B18" s="52" t="s">
        <v>78</v>
      </c>
      <c r="C18" s="53">
        <v>1</v>
      </c>
    </row>
    <row r="19" spans="1:3" ht="15" customHeight="1">
      <c r="A19" s="26">
        <v>16</v>
      </c>
      <c r="B19" s="52" t="s">
        <v>63</v>
      </c>
      <c r="C19" s="53">
        <v>1</v>
      </c>
    </row>
    <row r="20" spans="1:3" ht="15" customHeight="1">
      <c r="A20" s="26">
        <v>17</v>
      </c>
      <c r="B20" s="52" t="s">
        <v>213</v>
      </c>
      <c r="C20" s="53">
        <v>1</v>
      </c>
    </row>
    <row r="21" spans="1:3" ht="15" customHeight="1">
      <c r="A21" s="26">
        <v>18</v>
      </c>
      <c r="B21" s="52" t="s">
        <v>190</v>
      </c>
      <c r="C21" s="53">
        <v>1</v>
      </c>
    </row>
    <row r="22" spans="1:3" ht="15" customHeight="1">
      <c r="A22" s="26">
        <v>19</v>
      </c>
      <c r="B22" s="52" t="s">
        <v>187</v>
      </c>
      <c r="C22" s="53">
        <v>1</v>
      </c>
    </row>
    <row r="23" spans="1:3" ht="15" customHeight="1">
      <c r="A23" s="26">
        <v>20</v>
      </c>
      <c r="B23" s="52" t="s">
        <v>88</v>
      </c>
      <c r="C23" s="53">
        <v>1</v>
      </c>
    </row>
    <row r="24" spans="1:3" ht="15" customHeight="1">
      <c r="A24" s="26">
        <v>21</v>
      </c>
      <c r="B24" s="52" t="s">
        <v>151</v>
      </c>
      <c r="C24" s="53">
        <v>1</v>
      </c>
    </row>
    <row r="25" spans="1:3" ht="15" customHeight="1">
      <c r="A25" s="26">
        <v>22</v>
      </c>
      <c r="B25" s="52" t="s">
        <v>98</v>
      </c>
      <c r="C25" s="53">
        <v>1</v>
      </c>
    </row>
    <row r="26" spans="1:3" ht="15" customHeight="1">
      <c r="A26" s="26">
        <v>23</v>
      </c>
      <c r="B26" s="52" t="s">
        <v>37</v>
      </c>
      <c r="C26" s="53">
        <v>1</v>
      </c>
    </row>
    <row r="27" spans="1:3" ht="15" customHeight="1">
      <c r="A27" s="26">
        <v>24</v>
      </c>
      <c r="B27" s="52" t="s">
        <v>139</v>
      </c>
      <c r="C27" s="53">
        <v>1</v>
      </c>
    </row>
    <row r="28" spans="1:3" ht="15" customHeight="1" thickBot="1">
      <c r="A28" s="27">
        <v>25</v>
      </c>
      <c r="B28" s="54" t="s">
        <v>14</v>
      </c>
      <c r="C28" s="55">
        <v>1</v>
      </c>
    </row>
    <row r="29" ht="12.75">
      <c r="C29" s="4">
        <f>SUM(C4:C28)</f>
        <v>115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2009-09-21T19:45:07Z</dcterms:modified>
  <cp:category/>
  <cp:version/>
  <cp:contentType/>
  <cp:contentStatus/>
</cp:coreProperties>
</file>