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<sst xmlns="http://schemas.openxmlformats.org/spreadsheetml/2006/main" count="144" uniqueCount="84">
  <si>
    <t>AMATORI VILLA PAMPHILI</t>
  </si>
  <si>
    <t>IMBUCATURA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</si>
  <si>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</si>
  <si>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</si>
  <si>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</si>
  <si>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</si>
  <si>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</si>
  <si>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</si>
  <si>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</si>
  <si>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</si>
  <si>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</si>
  <si>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</si>
  <si>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</si>
  <si>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</si>
  <si>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PATRIZIA</t>
  </si>
  <si>
    <t>CHIARA</t>
  </si>
  <si>
    <t>BONFIGLI</t>
  </si>
  <si>
    <t>ANTONELLA</t>
  </si>
  <si>
    <t>ROBERTA</t>
  </si>
  <si>
    <t>MARINA</t>
  </si>
  <si>
    <t>STEFANIA</t>
  </si>
  <si>
    <t>MONICA</t>
  </si>
  <si>
    <t xml:space="preserve">CANNUCCIA </t>
  </si>
  <si>
    <t>MARIATERESA</t>
  </si>
  <si>
    <t>A</t>
  </si>
  <si>
    <t>RUNNING EVOLUTION</t>
  </si>
  <si>
    <t xml:space="preserve">SALVIONI </t>
  </si>
  <si>
    <t>MARA</t>
  </si>
  <si>
    <t>PODISTICA CASALOTTI</t>
  </si>
  <si>
    <t>CRISTINA</t>
  </si>
  <si>
    <t>MURGIA</t>
  </si>
  <si>
    <t>PAMELA</t>
  </si>
  <si>
    <t>PFIZER</t>
  </si>
  <si>
    <t>RESPLANDY</t>
  </si>
  <si>
    <t>GHISLANE</t>
  </si>
  <si>
    <t>PARKS TRAIL</t>
  </si>
  <si>
    <t>ANGRISANI</t>
  </si>
  <si>
    <t>VALERIA</t>
  </si>
  <si>
    <t>G.S. BANCARI ROMANI</t>
  </si>
  <si>
    <t>FILIPPONI</t>
  </si>
  <si>
    <t>OSTIA RUNNERS AVIS</t>
  </si>
  <si>
    <t xml:space="preserve">DELLA BELLA </t>
  </si>
  <si>
    <t>ATLETICA ROCCA DI PAPA</t>
  </si>
  <si>
    <t xml:space="preserve">FRANZE' </t>
  </si>
  <si>
    <t>SOFIA</t>
  </si>
  <si>
    <t>PANE</t>
  </si>
  <si>
    <t>IVANA</t>
  </si>
  <si>
    <t>CESARONI</t>
  </si>
  <si>
    <t>PINA</t>
  </si>
  <si>
    <t>ATLETICA TUSCULUM</t>
  </si>
  <si>
    <t>BRUNA</t>
  </si>
  <si>
    <t>CREMISI</t>
  </si>
  <si>
    <t>IOLANDA</t>
  </si>
  <si>
    <t>LBM SPORT TEAM</t>
  </si>
  <si>
    <t>DE ROSA</t>
  </si>
  <si>
    <t>MIRELLA</t>
  </si>
  <si>
    <t>LAVALLE</t>
  </si>
  <si>
    <t>MARIAGRAZIA</t>
  </si>
  <si>
    <t>TAGARELLI</t>
  </si>
  <si>
    <t>ROMA ROAD RUNNERS CLUB</t>
  </si>
  <si>
    <t>BOSSARD</t>
  </si>
  <si>
    <t>AURELIE</t>
  </si>
  <si>
    <t>PADOVANI</t>
  </si>
  <si>
    <t>KURSCHINSKI</t>
  </si>
  <si>
    <t>MARGHERITA</t>
  </si>
  <si>
    <t>ORIENTALP</t>
  </si>
  <si>
    <t>IORIO</t>
  </si>
  <si>
    <t>TATIANA</t>
  </si>
  <si>
    <t>BELLOTTI</t>
  </si>
  <si>
    <t>FERRANTI</t>
  </si>
  <si>
    <t>GUILLORIT</t>
  </si>
  <si>
    <t>CATHERINE</t>
  </si>
  <si>
    <t>ATLETICA PEGASO</t>
  </si>
  <si>
    <t>TUMMINIA</t>
  </si>
  <si>
    <t>ANNA</t>
  </si>
  <si>
    <t>ATAC MARATHON CLUB</t>
  </si>
  <si>
    <t>FIORENTINI</t>
  </si>
  <si>
    <t>AMATORI CASTEL FUSANO</t>
  </si>
  <si>
    <t xml:space="preserve">ANTONUCCI </t>
  </si>
  <si>
    <t>ANNA PAOLA</t>
  </si>
  <si>
    <t>TRAIL DEI DUE LAGHI</t>
  </si>
  <si>
    <t>PETRELLI</t>
  </si>
  <si>
    <t>Bad Woman</t>
  </si>
  <si>
    <t>Agriturismo La Melazza - Cesano (Roma) Italia - Domenica 05/06/2011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</si>
</sst>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21" fontId="1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ySplit="3" topLeftCell="BM4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82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83</v>
      </c>
      <c r="B2" s="31"/>
      <c r="C2" s="31"/>
      <c r="D2" s="31"/>
      <c r="E2" s="31"/>
      <c r="F2" s="31"/>
      <c r="G2" s="31"/>
      <c r="H2" s="3" t="s">
        <v>2</v>
      </c>
      <c r="I2" s="4">
        <v>13</v>
      </c>
    </row>
    <row r="3" spans="1:9" ht="37.5" customHeight="1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10" t="s">
        <v>10</v>
      </c>
      <c r="I3" s="10" t="s">
        <v>11</v>
      </c>
    </row>
    <row r="4" spans="1:9" s="11" customFormat="1" ht="15" customHeight="1">
      <c r="A4" s="14">
        <v>1</v>
      </c>
      <c r="B4" s="34" t="s">
        <v>22</v>
      </c>
      <c r="C4" s="34" t="s">
        <v>23</v>
      </c>
      <c r="D4" s="40" t="s">
        <v>24</v>
      </c>
      <c r="E4" s="34" t="s">
        <v>25</v>
      </c>
      <c r="F4" s="35">
        <v>0.043819444444444446</v>
      </c>
      <c r="G4" s="14" t="str">
        <f aca="true" t="shared" si="0" ref="G4:G31">TEXT(INT((HOUR(F4)*3600+MINUTE(F4)*60+SECOND(F4))/$I$2/60),"0")&amp;"."&amp;TEXT(MOD((HOUR(F4)*3600+MINUTE(F4)*60+SECOND(F4))/$I$2,60),"00")&amp;"/km"</f>
        <v>4.51/km</v>
      </c>
      <c r="H4" s="18">
        <f aca="true" t="shared" si="1" ref="H4:H31">F4-$F$4</f>
        <v>0</v>
      </c>
      <c r="I4" s="18">
        <f>F4-INDEX($F$4:$F$134,MATCH(D4,$D$4:$D$134,0))</f>
        <v>0</v>
      </c>
    </row>
    <row r="5" spans="1:9" s="11" customFormat="1" ht="15" customHeight="1">
      <c r="A5" s="15">
        <v>2</v>
      </c>
      <c r="B5" s="36" t="s">
        <v>26</v>
      </c>
      <c r="C5" s="36" t="s">
        <v>27</v>
      </c>
      <c r="D5" s="41" t="s">
        <v>24</v>
      </c>
      <c r="E5" s="36" t="s">
        <v>28</v>
      </c>
      <c r="F5" s="37">
        <v>0.0446875</v>
      </c>
      <c r="G5" s="15" t="str">
        <f t="shared" si="0"/>
        <v>4.57/km</v>
      </c>
      <c r="H5" s="19">
        <f t="shared" si="1"/>
        <v>0.0008680555555555525</v>
      </c>
      <c r="I5" s="19">
        <f>F5-INDEX($F$4:$F$134,MATCH(D5,$D$4:$D$134,0))</f>
        <v>0.0008680555555555525</v>
      </c>
    </row>
    <row r="6" spans="1:9" s="11" customFormat="1" ht="15" customHeight="1">
      <c r="A6" s="26">
        <v>3</v>
      </c>
      <c r="B6" s="43" t="s">
        <v>1</v>
      </c>
      <c r="C6" s="43" t="s">
        <v>29</v>
      </c>
      <c r="D6" s="44" t="s">
        <v>24</v>
      </c>
      <c r="E6" s="43" t="s">
        <v>13</v>
      </c>
      <c r="F6" s="45">
        <v>0.04506944444444445</v>
      </c>
      <c r="G6" s="26" t="str">
        <f t="shared" si="0"/>
        <v>4.60/km</v>
      </c>
      <c r="H6" s="29">
        <f t="shared" si="1"/>
        <v>0.0012500000000000011</v>
      </c>
      <c r="I6" s="29">
        <f>F6-INDEX($F$4:$F$134,MATCH(D6,$D$4:$D$134,0))</f>
        <v>0.0012500000000000011</v>
      </c>
    </row>
    <row r="7" spans="1:9" s="11" customFormat="1" ht="15" customHeight="1">
      <c r="A7" s="15">
        <v>4</v>
      </c>
      <c r="B7" s="36" t="s">
        <v>30</v>
      </c>
      <c r="C7" s="36" t="s">
        <v>31</v>
      </c>
      <c r="D7" s="41" t="s">
        <v>24</v>
      </c>
      <c r="E7" s="36" t="s">
        <v>32</v>
      </c>
      <c r="F7" s="37">
        <v>0.046238425925925926</v>
      </c>
      <c r="G7" s="15" t="str">
        <f t="shared" si="0"/>
        <v>5.07/km</v>
      </c>
      <c r="H7" s="19">
        <f t="shared" si="1"/>
        <v>0.0024189814814814803</v>
      </c>
      <c r="I7" s="19">
        <f>F7-INDEX($F$4:$F$134,MATCH(D7,$D$4:$D$134,0))</f>
        <v>0.0024189814814814803</v>
      </c>
    </row>
    <row r="8" spans="1:9" s="11" customFormat="1" ht="15" customHeight="1">
      <c r="A8" s="15">
        <v>5</v>
      </c>
      <c r="B8" s="36" t="s">
        <v>33</v>
      </c>
      <c r="C8" s="36" t="s">
        <v>34</v>
      </c>
      <c r="D8" s="41" t="s">
        <v>24</v>
      </c>
      <c r="E8" s="36" t="s">
        <v>35</v>
      </c>
      <c r="F8" s="37">
        <v>0.04679398148148148</v>
      </c>
      <c r="G8" s="15" t="str">
        <f t="shared" si="0"/>
        <v>5.11/km</v>
      </c>
      <c r="H8" s="19">
        <f t="shared" si="1"/>
        <v>0.0029745370370370325</v>
      </c>
      <c r="I8" s="19">
        <f>F8-INDEX($F$4:$F$134,MATCH(D8,$D$4:$D$134,0))</f>
        <v>0.0029745370370370325</v>
      </c>
    </row>
    <row r="9" spans="1:9" s="11" customFormat="1" ht="15" customHeight="1">
      <c r="A9" s="15">
        <v>6</v>
      </c>
      <c r="B9" s="36" t="s">
        <v>36</v>
      </c>
      <c r="C9" s="36" t="s">
        <v>37</v>
      </c>
      <c r="D9" s="41" t="s">
        <v>24</v>
      </c>
      <c r="E9" s="36" t="s">
        <v>38</v>
      </c>
      <c r="F9" s="37">
        <v>0.04895833333333333</v>
      </c>
      <c r="G9" s="15" t="str">
        <f t="shared" si="0"/>
        <v>5.25/km</v>
      </c>
      <c r="H9" s="19">
        <f t="shared" si="1"/>
        <v>0.005138888888888887</v>
      </c>
      <c r="I9" s="19">
        <f>F9-INDEX($F$4:$F$134,MATCH(D9,$D$4:$D$134,0))</f>
        <v>0.005138888888888887</v>
      </c>
    </row>
    <row r="10" spans="1:9" s="11" customFormat="1" ht="15" customHeight="1">
      <c r="A10" s="15">
        <v>7</v>
      </c>
      <c r="B10" s="36" t="s">
        <v>39</v>
      </c>
      <c r="C10" s="36" t="s">
        <v>18</v>
      </c>
      <c r="D10" s="41" t="s">
        <v>24</v>
      </c>
      <c r="E10" s="36" t="s">
        <v>40</v>
      </c>
      <c r="F10" s="37">
        <v>0.050416666666666665</v>
      </c>
      <c r="G10" s="15" t="str">
        <f t="shared" si="0"/>
        <v>5.35/km</v>
      </c>
      <c r="H10" s="19">
        <f t="shared" si="1"/>
        <v>0.00659722222222222</v>
      </c>
      <c r="I10" s="19">
        <f>F10-INDEX($F$4:$F$134,MATCH(D10,$D$4:$D$134,0))</f>
        <v>0.00659722222222222</v>
      </c>
    </row>
    <row r="11" spans="1:9" s="11" customFormat="1" ht="15" customHeight="1">
      <c r="A11" s="15">
        <v>8</v>
      </c>
      <c r="B11" s="36" t="s">
        <v>41</v>
      </c>
      <c r="C11" s="36" t="s">
        <v>19</v>
      </c>
      <c r="D11" s="41" t="s">
        <v>24</v>
      </c>
      <c r="E11" s="36" t="s">
        <v>42</v>
      </c>
      <c r="F11" s="37">
        <v>0.050659722222222224</v>
      </c>
      <c r="G11" s="15" t="str">
        <f t="shared" si="0"/>
        <v>5.37/km</v>
      </c>
      <c r="H11" s="19">
        <f t="shared" si="1"/>
        <v>0.0068402777777777785</v>
      </c>
      <c r="I11" s="19">
        <f>F11-INDEX($F$4:$F$134,MATCH(D11,$D$4:$D$134,0))</f>
        <v>0.0068402777777777785</v>
      </c>
    </row>
    <row r="12" spans="1:9" s="11" customFormat="1" ht="15" customHeight="1">
      <c r="A12" s="15">
        <v>9</v>
      </c>
      <c r="B12" s="36" t="s">
        <v>16</v>
      </c>
      <c r="C12" s="36" t="s">
        <v>17</v>
      </c>
      <c r="D12" s="41" t="s">
        <v>24</v>
      </c>
      <c r="E12" s="36" t="s">
        <v>38</v>
      </c>
      <c r="F12" s="37">
        <v>0.05295138888888889</v>
      </c>
      <c r="G12" s="15" t="str">
        <f t="shared" si="0"/>
        <v>5.52/km</v>
      </c>
      <c r="H12" s="19">
        <f t="shared" si="1"/>
        <v>0.009131944444444443</v>
      </c>
      <c r="I12" s="19">
        <f>F12-INDEX($F$4:$F$134,MATCH(D12,$D$4:$D$134,0))</f>
        <v>0.009131944444444443</v>
      </c>
    </row>
    <row r="13" spans="1:9" s="11" customFormat="1" ht="15" customHeight="1">
      <c r="A13" s="15">
        <v>10</v>
      </c>
      <c r="B13" s="36" t="s">
        <v>43</v>
      </c>
      <c r="C13" s="36" t="s">
        <v>44</v>
      </c>
      <c r="D13" s="41" t="s">
        <v>24</v>
      </c>
      <c r="E13" s="36" t="s">
        <v>28</v>
      </c>
      <c r="F13" s="37">
        <v>0.05347222222222222</v>
      </c>
      <c r="G13" s="15" t="str">
        <f t="shared" si="0"/>
        <v>5.55/km</v>
      </c>
      <c r="H13" s="19">
        <f t="shared" si="1"/>
        <v>0.009652777777777774</v>
      </c>
      <c r="I13" s="19">
        <f>F13-INDEX($F$4:$F$134,MATCH(D13,$D$4:$D$134,0))</f>
        <v>0.009652777777777774</v>
      </c>
    </row>
    <row r="14" spans="1:9" s="11" customFormat="1" ht="15" customHeight="1">
      <c r="A14" s="15">
        <v>11</v>
      </c>
      <c r="B14" s="36" t="s">
        <v>45</v>
      </c>
      <c r="C14" s="36" t="s">
        <v>46</v>
      </c>
      <c r="D14" s="41" t="s">
        <v>24</v>
      </c>
      <c r="E14" s="36" t="s">
        <v>0</v>
      </c>
      <c r="F14" s="37">
        <v>0.05434027777777778</v>
      </c>
      <c r="G14" s="15" t="str">
        <f t="shared" si="0"/>
        <v>6.01/km</v>
      </c>
      <c r="H14" s="19">
        <f t="shared" si="1"/>
        <v>0.010520833333333333</v>
      </c>
      <c r="I14" s="19">
        <f>F14-INDEX($F$4:$F$134,MATCH(D14,$D$4:$D$134,0))</f>
        <v>0.010520833333333333</v>
      </c>
    </row>
    <row r="15" spans="1:9" s="11" customFormat="1" ht="15" customHeight="1">
      <c r="A15" s="15">
        <v>12</v>
      </c>
      <c r="B15" s="36" t="s">
        <v>47</v>
      </c>
      <c r="C15" s="36" t="s">
        <v>48</v>
      </c>
      <c r="D15" s="41" t="s">
        <v>24</v>
      </c>
      <c r="E15" s="36" t="s">
        <v>49</v>
      </c>
      <c r="F15" s="37">
        <v>0.05457175925925926</v>
      </c>
      <c r="G15" s="15" t="str">
        <f t="shared" si="0"/>
        <v>6.03/km</v>
      </c>
      <c r="H15" s="19">
        <f t="shared" si="1"/>
        <v>0.010752314814814812</v>
      </c>
      <c r="I15" s="19">
        <f>F15-INDEX($F$4:$F$134,MATCH(D15,$D$4:$D$134,0))</f>
        <v>0.010752314814814812</v>
      </c>
    </row>
    <row r="16" spans="1:9" s="11" customFormat="1" ht="15" customHeight="1">
      <c r="A16" s="15">
        <v>13</v>
      </c>
      <c r="B16" s="36" t="s">
        <v>47</v>
      </c>
      <c r="C16" s="36" t="s">
        <v>50</v>
      </c>
      <c r="D16" s="41" t="s">
        <v>24</v>
      </c>
      <c r="E16" s="36" t="s">
        <v>49</v>
      </c>
      <c r="F16" s="37">
        <v>0.05489583333333333</v>
      </c>
      <c r="G16" s="15" t="str">
        <f t="shared" si="0"/>
        <v>6.05/km</v>
      </c>
      <c r="H16" s="19">
        <f t="shared" si="1"/>
        <v>0.011076388888888886</v>
      </c>
      <c r="I16" s="19">
        <f>F16-INDEX($F$4:$F$134,MATCH(D16,$D$4:$D$134,0))</f>
        <v>0.011076388888888886</v>
      </c>
    </row>
    <row r="17" spans="1:9" s="11" customFormat="1" ht="15" customHeight="1">
      <c r="A17" s="15">
        <v>14</v>
      </c>
      <c r="B17" s="36" t="s">
        <v>51</v>
      </c>
      <c r="C17" s="36" t="s">
        <v>52</v>
      </c>
      <c r="D17" s="41" t="s">
        <v>24</v>
      </c>
      <c r="E17" s="36" t="s">
        <v>53</v>
      </c>
      <c r="F17" s="37">
        <v>0.05517361111111111</v>
      </c>
      <c r="G17" s="15" t="str">
        <f t="shared" si="0"/>
        <v>6.07/km</v>
      </c>
      <c r="H17" s="19">
        <f t="shared" si="1"/>
        <v>0.011354166666666665</v>
      </c>
      <c r="I17" s="19">
        <f>F17-INDEX($F$4:$F$134,MATCH(D17,$D$4:$D$134,0))</f>
        <v>0.011354166666666665</v>
      </c>
    </row>
    <row r="18" spans="1:9" s="11" customFormat="1" ht="15" customHeight="1">
      <c r="A18" s="15">
        <v>15</v>
      </c>
      <c r="B18" s="36" t="s">
        <v>54</v>
      </c>
      <c r="C18" s="36" t="s">
        <v>55</v>
      </c>
      <c r="D18" s="41" t="s">
        <v>24</v>
      </c>
      <c r="E18" s="36" t="s">
        <v>49</v>
      </c>
      <c r="F18" s="37">
        <v>0.05552083333333333</v>
      </c>
      <c r="G18" s="15" t="str">
        <f t="shared" si="0"/>
        <v>6.09/km</v>
      </c>
      <c r="H18" s="19">
        <f t="shared" si="1"/>
        <v>0.011701388888888886</v>
      </c>
      <c r="I18" s="19">
        <f>F18-INDEX($F$4:$F$134,MATCH(D18,$D$4:$D$134,0))</f>
        <v>0.011701388888888886</v>
      </c>
    </row>
    <row r="19" spans="1:9" s="11" customFormat="1" ht="15" customHeight="1">
      <c r="A19" s="15">
        <v>16</v>
      </c>
      <c r="B19" s="36" t="s">
        <v>56</v>
      </c>
      <c r="C19" s="36" t="s">
        <v>57</v>
      </c>
      <c r="D19" s="41" t="s">
        <v>24</v>
      </c>
      <c r="E19" s="36" t="s">
        <v>0</v>
      </c>
      <c r="F19" s="37">
        <v>0.05561342592592592</v>
      </c>
      <c r="G19" s="15" t="str">
        <f t="shared" si="0"/>
        <v>6.10/km</v>
      </c>
      <c r="H19" s="19">
        <f t="shared" si="1"/>
        <v>0.011793981481481475</v>
      </c>
      <c r="I19" s="19">
        <f>F19-INDEX($F$4:$F$134,MATCH(D19,$D$4:$D$134,0))</f>
        <v>0.011793981481481475</v>
      </c>
    </row>
    <row r="20" spans="1:9" s="11" customFormat="1" ht="15" customHeight="1">
      <c r="A20" s="15">
        <v>17</v>
      </c>
      <c r="B20" s="36" t="s">
        <v>58</v>
      </c>
      <c r="C20" s="36" t="s">
        <v>21</v>
      </c>
      <c r="D20" s="41" t="s">
        <v>24</v>
      </c>
      <c r="E20" s="36" t="s">
        <v>59</v>
      </c>
      <c r="F20" s="37">
        <v>0.05582175925925926</v>
      </c>
      <c r="G20" s="15" t="str">
        <f t="shared" si="0"/>
        <v>6.11/km</v>
      </c>
      <c r="H20" s="19">
        <f t="shared" si="1"/>
        <v>0.012002314814814813</v>
      </c>
      <c r="I20" s="19">
        <f>F20-INDEX($F$4:$F$134,MATCH(D20,$D$4:$D$134,0))</f>
        <v>0.012002314814814813</v>
      </c>
    </row>
    <row r="21" spans="1:9" s="11" customFormat="1" ht="15" customHeight="1">
      <c r="A21" s="15">
        <v>18</v>
      </c>
      <c r="B21" s="36" t="s">
        <v>60</v>
      </c>
      <c r="C21" s="36" t="s">
        <v>61</v>
      </c>
      <c r="D21" s="41" t="s">
        <v>24</v>
      </c>
      <c r="E21" s="36" t="s">
        <v>38</v>
      </c>
      <c r="F21" s="37">
        <v>0.055949074074074075</v>
      </c>
      <c r="G21" s="15" t="str">
        <f t="shared" si="0"/>
        <v>6.12/km</v>
      </c>
      <c r="H21" s="19">
        <f t="shared" si="1"/>
        <v>0.012129629629629629</v>
      </c>
      <c r="I21" s="19">
        <f>F21-INDEX($F$4:$F$134,MATCH(D21,$D$4:$D$134,0))</f>
        <v>0.012129629629629629</v>
      </c>
    </row>
    <row r="22" spans="1:9" s="11" customFormat="1" ht="15" customHeight="1">
      <c r="A22" s="15">
        <v>19</v>
      </c>
      <c r="B22" s="36" t="s">
        <v>62</v>
      </c>
      <c r="C22" s="36" t="s">
        <v>15</v>
      </c>
      <c r="D22" s="41" t="s">
        <v>24</v>
      </c>
      <c r="E22" s="36" t="s">
        <v>28</v>
      </c>
      <c r="F22" s="37">
        <v>0.056157407407407406</v>
      </c>
      <c r="G22" s="15" t="str">
        <f t="shared" si="0"/>
        <v>6.13/km</v>
      </c>
      <c r="H22" s="19">
        <f t="shared" si="1"/>
        <v>0.01233796296296296</v>
      </c>
      <c r="I22" s="19">
        <f>F22-INDEX($F$4:$F$134,MATCH(D22,$D$4:$D$134,0))</f>
        <v>0.01233796296296296</v>
      </c>
    </row>
    <row r="23" spans="1:9" s="11" customFormat="1" ht="15" customHeight="1">
      <c r="A23" s="15">
        <v>20</v>
      </c>
      <c r="B23" s="36" t="s">
        <v>63</v>
      </c>
      <c r="C23" s="36" t="s">
        <v>64</v>
      </c>
      <c r="D23" s="41" t="s">
        <v>24</v>
      </c>
      <c r="E23" s="36" t="s">
        <v>65</v>
      </c>
      <c r="F23" s="37">
        <v>0.05659722222222222</v>
      </c>
      <c r="G23" s="15" t="str">
        <f t="shared" si="0"/>
        <v>6.16/km</v>
      </c>
      <c r="H23" s="19">
        <f t="shared" si="1"/>
        <v>0.012777777777777777</v>
      </c>
      <c r="I23" s="19">
        <f>F23-INDEX($F$4:$F$134,MATCH(D23,$D$4:$D$134,0))</f>
        <v>0.012777777777777777</v>
      </c>
    </row>
    <row r="24" spans="1:9" s="11" customFormat="1" ht="15" customHeight="1">
      <c r="A24" s="15">
        <v>21</v>
      </c>
      <c r="B24" s="36" t="s">
        <v>66</v>
      </c>
      <c r="C24" s="36" t="s">
        <v>67</v>
      </c>
      <c r="D24" s="41" t="s">
        <v>24</v>
      </c>
      <c r="E24" s="36" t="s">
        <v>49</v>
      </c>
      <c r="F24" s="37">
        <v>0.05700231481481482</v>
      </c>
      <c r="G24" s="15" t="str">
        <f t="shared" si="0"/>
        <v>6.19/km</v>
      </c>
      <c r="H24" s="19">
        <f t="shared" si="1"/>
        <v>0.013182870370370373</v>
      </c>
      <c r="I24" s="19">
        <f>F24-INDEX($F$4:$F$134,MATCH(D24,$D$4:$D$134,0))</f>
        <v>0.013182870370370373</v>
      </c>
    </row>
    <row r="25" spans="1:9" s="11" customFormat="1" ht="15" customHeight="1">
      <c r="A25" s="15">
        <v>22</v>
      </c>
      <c r="B25" s="36" t="s">
        <v>68</v>
      </c>
      <c r="C25" s="36" t="s">
        <v>20</v>
      </c>
      <c r="D25" s="41" t="s">
        <v>24</v>
      </c>
      <c r="E25" s="36" t="s">
        <v>28</v>
      </c>
      <c r="F25" s="37">
        <v>0.05709490740740741</v>
      </c>
      <c r="G25" s="15" t="str">
        <f t="shared" si="0"/>
        <v>6.19/km</v>
      </c>
      <c r="H25" s="19">
        <f t="shared" si="1"/>
        <v>0.013275462962962961</v>
      </c>
      <c r="I25" s="19">
        <f>F25-INDEX($F$4:$F$134,MATCH(D25,$D$4:$D$134,0))</f>
        <v>0.013275462962962961</v>
      </c>
    </row>
    <row r="26" spans="1:9" s="11" customFormat="1" ht="15" customHeight="1">
      <c r="A26" s="15">
        <v>23</v>
      </c>
      <c r="B26" s="36" t="s">
        <v>69</v>
      </c>
      <c r="C26" s="36" t="s">
        <v>14</v>
      </c>
      <c r="D26" s="41" t="s">
        <v>24</v>
      </c>
      <c r="E26" s="36" t="s">
        <v>35</v>
      </c>
      <c r="F26" s="37">
        <v>0.05842592592592593</v>
      </c>
      <c r="G26" s="15" t="str">
        <f t="shared" si="0"/>
        <v>6.28/km</v>
      </c>
      <c r="H26" s="19">
        <f t="shared" si="1"/>
        <v>0.014606481481481484</v>
      </c>
      <c r="I26" s="19">
        <f>F26-INDEX($F$4:$F$134,MATCH(D26,$D$4:$D$134,0))</f>
        <v>0.014606481481481484</v>
      </c>
    </row>
    <row r="27" spans="1:9" s="12" customFormat="1" ht="15" customHeight="1">
      <c r="A27" s="15">
        <v>24</v>
      </c>
      <c r="B27" s="36" t="s">
        <v>70</v>
      </c>
      <c r="C27" s="36" t="s">
        <v>71</v>
      </c>
      <c r="D27" s="41" t="s">
        <v>24</v>
      </c>
      <c r="E27" s="36" t="s">
        <v>72</v>
      </c>
      <c r="F27" s="37">
        <v>0.05994212962962963</v>
      </c>
      <c r="G27" s="15" t="str">
        <f t="shared" si="0"/>
        <v>6.38/km</v>
      </c>
      <c r="H27" s="19">
        <f t="shared" si="1"/>
        <v>0.016122685185185184</v>
      </c>
      <c r="I27" s="19">
        <f>F27-INDEX($F$4:$F$134,MATCH(D27,$D$4:$D$134,0))</f>
        <v>0.016122685185185184</v>
      </c>
    </row>
    <row r="28" spans="1:9" s="11" customFormat="1" ht="15" customHeight="1">
      <c r="A28" s="15">
        <v>25</v>
      </c>
      <c r="B28" s="36" t="s">
        <v>73</v>
      </c>
      <c r="C28" s="36" t="s">
        <v>74</v>
      </c>
      <c r="D28" s="41" t="s">
        <v>24</v>
      </c>
      <c r="E28" s="36" t="s">
        <v>75</v>
      </c>
      <c r="F28" s="37">
        <v>0.0606712962962963</v>
      </c>
      <c r="G28" s="15" t="str">
        <f t="shared" si="0"/>
        <v>6.43/km</v>
      </c>
      <c r="H28" s="19">
        <f t="shared" si="1"/>
        <v>0.016851851851851854</v>
      </c>
      <c r="I28" s="19">
        <f>F28-INDEX($F$4:$F$134,MATCH(D28,$D$4:$D$134,0))</f>
        <v>0.016851851851851854</v>
      </c>
    </row>
    <row r="29" spans="1:9" s="11" customFormat="1" ht="15" customHeight="1">
      <c r="A29" s="15">
        <v>26</v>
      </c>
      <c r="B29" s="36" t="s">
        <v>76</v>
      </c>
      <c r="C29" s="36" t="s">
        <v>14</v>
      </c>
      <c r="D29" s="41" t="s">
        <v>24</v>
      </c>
      <c r="E29" s="36" t="s">
        <v>77</v>
      </c>
      <c r="F29" s="37">
        <v>0.06380787037037038</v>
      </c>
      <c r="G29" s="15" t="str">
        <f t="shared" si="0"/>
        <v>7.04/km</v>
      </c>
      <c r="H29" s="19">
        <f t="shared" si="1"/>
        <v>0.01998842592592593</v>
      </c>
      <c r="I29" s="19">
        <f>F29-INDEX($F$4:$F$134,MATCH(D29,$D$4:$D$134,0))</f>
        <v>0.01998842592592593</v>
      </c>
    </row>
    <row r="30" spans="1:9" s="11" customFormat="1" ht="15" customHeight="1">
      <c r="A30" s="15">
        <v>27</v>
      </c>
      <c r="B30" s="36" t="s">
        <v>78</v>
      </c>
      <c r="C30" s="36" t="s">
        <v>79</v>
      </c>
      <c r="D30" s="41" t="s">
        <v>24</v>
      </c>
      <c r="E30" s="36" t="s">
        <v>80</v>
      </c>
      <c r="F30" s="37">
        <v>0.06940972222222223</v>
      </c>
      <c r="G30" s="15" t="str">
        <f t="shared" si="0"/>
        <v>7.41/km</v>
      </c>
      <c r="H30" s="19">
        <f t="shared" si="1"/>
        <v>0.025590277777777788</v>
      </c>
      <c r="I30" s="19">
        <f>F30-INDEX($F$4:$F$134,MATCH(D30,$D$4:$D$134,0))</f>
        <v>0.025590277777777788</v>
      </c>
    </row>
    <row r="31" spans="1:9" s="11" customFormat="1" ht="15" customHeight="1">
      <c r="A31" s="17">
        <v>28</v>
      </c>
      <c r="B31" s="38" t="s">
        <v>81</v>
      </c>
      <c r="C31" s="38" t="s">
        <v>21</v>
      </c>
      <c r="D31" s="42" t="s">
        <v>24</v>
      </c>
      <c r="E31" s="38" t="s">
        <v>80</v>
      </c>
      <c r="F31" s="39">
        <v>0.0694212962962963</v>
      </c>
      <c r="G31" s="17" t="str">
        <f t="shared" si="0"/>
        <v>7.41/km</v>
      </c>
      <c r="H31" s="21">
        <f t="shared" si="1"/>
        <v>0.025601851851851855</v>
      </c>
      <c r="I31" s="21">
        <f>F31-INDEX($F$4:$F$134,MATCH(D31,$D$4:$D$134,0))</f>
        <v>0.025601851851851855</v>
      </c>
    </row>
  </sheetData>
  <autoFilter ref="A3:I3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H17" sqref="H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Bad Woman</v>
      </c>
      <c r="B1" s="32"/>
      <c r="C1" s="32"/>
    </row>
    <row r="2" spans="1:3" ht="33" customHeight="1">
      <c r="A2" s="33" t="str">
        <f>Individuale!A2&amp;" km. "&amp;Individuale!I2</f>
        <v>Agriturismo La Melazza - Cesano (Roma) Italia - Domenica 05/06/2011 km. 13</v>
      </c>
      <c r="B2" s="33"/>
      <c r="C2" s="33"/>
    </row>
    <row r="3" spans="1:3" ht="24.75" customHeight="1">
      <c r="A3" s="13" t="s">
        <v>3</v>
      </c>
      <c r="B3" s="9" t="s">
        <v>7</v>
      </c>
      <c r="C3" s="9" t="s">
        <v>12</v>
      </c>
    </row>
    <row r="4" spans="1:3" ht="15" customHeight="1">
      <c r="A4" s="14">
        <v>1</v>
      </c>
      <c r="B4" s="24" t="s">
        <v>49</v>
      </c>
      <c r="C4" s="25">
        <v>4</v>
      </c>
    </row>
    <row r="5" spans="1:3" ht="15" customHeight="1">
      <c r="A5" s="15">
        <v>2</v>
      </c>
      <c r="B5" s="16" t="s">
        <v>28</v>
      </c>
      <c r="C5" s="22">
        <v>4</v>
      </c>
    </row>
    <row r="6" spans="1:3" ht="15" customHeight="1">
      <c r="A6" s="15">
        <v>3</v>
      </c>
      <c r="B6" s="16" t="s">
        <v>38</v>
      </c>
      <c r="C6" s="22">
        <v>3</v>
      </c>
    </row>
    <row r="7" spans="1:3" ht="15" customHeight="1">
      <c r="A7" s="15">
        <v>4</v>
      </c>
      <c r="B7" s="16" t="s">
        <v>0</v>
      </c>
      <c r="C7" s="22">
        <v>2</v>
      </c>
    </row>
    <row r="8" spans="1:3" ht="15" customHeight="1">
      <c r="A8" s="15">
        <v>5</v>
      </c>
      <c r="B8" s="16" t="s">
        <v>35</v>
      </c>
      <c r="C8" s="22">
        <v>2</v>
      </c>
    </row>
    <row r="9" spans="1:3" ht="15" customHeight="1">
      <c r="A9" s="15">
        <v>6</v>
      </c>
      <c r="B9" s="16" t="s">
        <v>80</v>
      </c>
      <c r="C9" s="22">
        <v>2</v>
      </c>
    </row>
    <row r="10" spans="1:3" ht="15" customHeight="1">
      <c r="A10" s="26">
        <v>7</v>
      </c>
      <c r="B10" s="27" t="s">
        <v>13</v>
      </c>
      <c r="C10" s="28">
        <v>1</v>
      </c>
    </row>
    <row r="11" spans="1:3" ht="15" customHeight="1">
      <c r="A11" s="15">
        <v>8</v>
      </c>
      <c r="B11" s="16" t="s">
        <v>77</v>
      </c>
      <c r="C11" s="22">
        <v>1</v>
      </c>
    </row>
    <row r="12" spans="1:3" ht="15" customHeight="1">
      <c r="A12" s="15">
        <v>9</v>
      </c>
      <c r="B12" s="16" t="s">
        <v>75</v>
      </c>
      <c r="C12" s="22">
        <v>1</v>
      </c>
    </row>
    <row r="13" spans="1:3" ht="15" customHeight="1">
      <c r="A13" s="15">
        <v>10</v>
      </c>
      <c r="B13" s="16" t="s">
        <v>72</v>
      </c>
      <c r="C13" s="22">
        <v>1</v>
      </c>
    </row>
    <row r="14" spans="1:3" ht="15" customHeight="1">
      <c r="A14" s="15">
        <v>11</v>
      </c>
      <c r="B14" s="16" t="s">
        <v>42</v>
      </c>
      <c r="C14" s="22">
        <v>1</v>
      </c>
    </row>
    <row r="15" spans="1:3" ht="15" customHeight="1">
      <c r="A15" s="15">
        <v>12</v>
      </c>
      <c r="B15" s="16" t="s">
        <v>53</v>
      </c>
      <c r="C15" s="22">
        <v>1</v>
      </c>
    </row>
    <row r="16" spans="1:3" ht="15" customHeight="1">
      <c r="A16" s="15">
        <v>13</v>
      </c>
      <c r="B16" s="16" t="s">
        <v>65</v>
      </c>
      <c r="C16" s="22">
        <v>1</v>
      </c>
    </row>
    <row r="17" spans="1:3" ht="15" customHeight="1">
      <c r="A17" s="15">
        <v>14</v>
      </c>
      <c r="B17" s="16" t="s">
        <v>40</v>
      </c>
      <c r="C17" s="22">
        <v>1</v>
      </c>
    </row>
    <row r="18" spans="1:3" ht="15" customHeight="1">
      <c r="A18" s="15">
        <v>15</v>
      </c>
      <c r="B18" s="16" t="s">
        <v>32</v>
      </c>
      <c r="C18" s="22">
        <v>1</v>
      </c>
    </row>
    <row r="19" spans="1:3" ht="15" customHeight="1">
      <c r="A19" s="15">
        <v>16</v>
      </c>
      <c r="B19" s="16" t="s">
        <v>59</v>
      </c>
      <c r="C19" s="22">
        <v>1</v>
      </c>
    </row>
    <row r="20" spans="1:3" ht="15" customHeight="1">
      <c r="A20" s="17">
        <v>17</v>
      </c>
      <c r="B20" s="20" t="s">
        <v>25</v>
      </c>
      <c r="C20" s="23">
        <v>1</v>
      </c>
    </row>
    <row r="21" ht="12.75">
      <c r="C21" s="2">
        <f>SUM(C4:C20)</f>
        <v>28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