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'Individuale'!$A$4:$J$55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<sst xmlns="http://schemas.openxmlformats.org/spreadsheetml/2006/main" count="247" uniqueCount="153">
  <si>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</si>
  <si>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</si>
  <si>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</si>
  <si>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</si>
  <si>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</si>
  <si>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</si>
  <si>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</si>
  <si>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</si>
  <si>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</si>
  <si>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</si>
  <si>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</si>
  <si>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</si>
  <si>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ANDREA</t>
  </si>
  <si>
    <t>STEFANO</t>
  </si>
  <si>
    <t>MARCO</t>
  </si>
  <si>
    <t>ANNA</t>
  </si>
  <si>
    <t>CORRADO</t>
  </si>
  <si>
    <t>GAETANO</t>
  </si>
  <si>
    <t>COSTANTINI</t>
  </si>
  <si>
    <t>GIANCARLO</t>
  </si>
  <si>
    <t>ROMANO</t>
  </si>
  <si>
    <t>Giovanni</t>
  </si>
  <si>
    <t>Giordano</t>
  </si>
  <si>
    <t>Mario</t>
  </si>
  <si>
    <t>Fabrizio</t>
  </si>
  <si>
    <t>Domenico</t>
  </si>
  <si>
    <t>Vincenzo</t>
  </si>
  <si>
    <t>Sara</t>
  </si>
  <si>
    <t>Alessandro</t>
  </si>
  <si>
    <t>Massimo</t>
  </si>
  <si>
    <t>Marco</t>
  </si>
  <si>
    <t>SS Lazio Atletica</t>
  </si>
  <si>
    <t>Di Gregorio</t>
  </si>
  <si>
    <t>Roberto</t>
  </si>
  <si>
    <t>MM-40  C</t>
  </si>
  <si>
    <t>Tivoli Marathon</t>
  </si>
  <si>
    <t>Montini</t>
  </si>
  <si>
    <t>Federico</t>
  </si>
  <si>
    <t>AM  A</t>
  </si>
  <si>
    <t>Amatori Podistica Terni</t>
  </si>
  <si>
    <t>Serva</t>
  </si>
  <si>
    <t>Manuel</t>
  </si>
  <si>
    <t>GELANGA</t>
  </si>
  <si>
    <t>Alto lazio</t>
  </si>
  <si>
    <t>Pieralisi</t>
  </si>
  <si>
    <t>Massimiliano</t>
  </si>
  <si>
    <t>MM-45  D</t>
  </si>
  <si>
    <t>Alto Lazio Asd</t>
  </si>
  <si>
    <t>CLERICI</t>
  </si>
  <si>
    <t>PICCHIO RUNNING</t>
  </si>
  <si>
    <t>NOLFO</t>
  </si>
  <si>
    <t>Malossi</t>
  </si>
  <si>
    <t>Salvati</t>
  </si>
  <si>
    <t>Lanfranco</t>
  </si>
  <si>
    <t>MM-55  F</t>
  </si>
  <si>
    <t>GS Cat Sport</t>
  </si>
  <si>
    <t>VERNARELLI</t>
  </si>
  <si>
    <t>PIERO</t>
  </si>
  <si>
    <t>ATL. ABRUZZO L`AQUILA</t>
  </si>
  <si>
    <t>Di Cosimo</t>
  </si>
  <si>
    <t>FERIOZZI</t>
  </si>
  <si>
    <t>ASD PODISTICA 2007</t>
  </si>
  <si>
    <t>VECCHIO</t>
  </si>
  <si>
    <t>CORSA DEI SANTI</t>
  </si>
  <si>
    <t>BOMBINI</t>
  </si>
  <si>
    <t>GS CAT SPORT</t>
  </si>
  <si>
    <t>Milanese</t>
  </si>
  <si>
    <t>Laura</t>
  </si>
  <si>
    <t>MF-35  N</t>
  </si>
  <si>
    <t>Forhans Team</t>
  </si>
  <si>
    <t>MARIELE</t>
  </si>
  <si>
    <t>MF-40  O</t>
  </si>
  <si>
    <t>De Angelis</t>
  </si>
  <si>
    <t>Zervos</t>
  </si>
  <si>
    <t>Thi Kim Thu</t>
  </si>
  <si>
    <t>MF-50  Q</t>
  </si>
  <si>
    <t>NARDINI</t>
  </si>
  <si>
    <t>MM-50  E</t>
  </si>
  <si>
    <t>FORHANS TEAM ROMA</t>
  </si>
  <si>
    <t>PROIETTI</t>
  </si>
  <si>
    <t>ASD PODISTICA APRILIA</t>
  </si>
  <si>
    <t>De Luca Rapone</t>
  </si>
  <si>
    <t>ASD Enea Roma</t>
  </si>
  <si>
    <t>Grifoni</t>
  </si>
  <si>
    <t>Eugenio</t>
  </si>
  <si>
    <t>Runners Rieti</t>
  </si>
  <si>
    <t>Arbaci</t>
  </si>
  <si>
    <t>VIRTUS VILLA ADA</t>
  </si>
  <si>
    <t>Diario</t>
  </si>
  <si>
    <t>MM-65  H</t>
  </si>
  <si>
    <t>Fulmini &amp; Saette</t>
  </si>
  <si>
    <t>Massarelli</t>
  </si>
  <si>
    <t>Giorgio</t>
  </si>
  <si>
    <t>Iacobelli</t>
  </si>
  <si>
    <t>Letizia</t>
  </si>
  <si>
    <t>Brandi</t>
  </si>
  <si>
    <t>Atletica Insieme Forhans Team</t>
  </si>
  <si>
    <t>Scipioni</t>
  </si>
  <si>
    <t>Purosangue Atletica Club</t>
  </si>
  <si>
    <t>Pasquetti</t>
  </si>
  <si>
    <t>Francesco</t>
  </si>
  <si>
    <t>Corsa dei Santi</t>
  </si>
  <si>
    <t>Costanzi</t>
  </si>
  <si>
    <t>Polisportiva di Posta</t>
  </si>
  <si>
    <t>Bobboni</t>
  </si>
  <si>
    <t>Luca</t>
  </si>
  <si>
    <t>ALTO LAZIO</t>
  </si>
  <si>
    <t>Raru</t>
  </si>
  <si>
    <t>Carmen</t>
  </si>
  <si>
    <t>MF-45  P</t>
  </si>
  <si>
    <t>ASD Forza Maggiore</t>
  </si>
  <si>
    <t>Pintus</t>
  </si>
  <si>
    <t>MM-70  I</t>
  </si>
  <si>
    <t>Bandinu</t>
  </si>
  <si>
    <t>Ignazio</t>
  </si>
  <si>
    <t>D`Amore</t>
  </si>
  <si>
    <t>Atletica Vita Roma</t>
  </si>
  <si>
    <t>Mancini</t>
  </si>
  <si>
    <t>MM-75  L</t>
  </si>
  <si>
    <t>Ciocchetti</t>
  </si>
  <si>
    <t>Silvana</t>
  </si>
  <si>
    <t>MF-65  T</t>
  </si>
  <si>
    <t>Quotidiano</t>
  </si>
  <si>
    <t>Maria Teresa</t>
  </si>
  <si>
    <t>Veroli</t>
  </si>
  <si>
    <t>Atletica Faleria</t>
  </si>
  <si>
    <t>Cannavò</t>
  </si>
  <si>
    <t>Umberto Paolo</t>
  </si>
  <si>
    <t>Podistica Ostia</t>
  </si>
  <si>
    <t>Donarelli</t>
  </si>
  <si>
    <t>Valerio</t>
  </si>
  <si>
    <t>AF  M</t>
  </si>
  <si>
    <t>Sconocchia</t>
  </si>
  <si>
    <t>Renzo</t>
  </si>
  <si>
    <t>MM-60  G</t>
  </si>
  <si>
    <t>Paris</t>
  </si>
  <si>
    <t>Filiberto</t>
  </si>
  <si>
    <t>INGHES</t>
  </si>
  <si>
    <t>CARLA</t>
  </si>
  <si>
    <t>ATL. MIRYCAE TERNI</t>
  </si>
  <si>
    <t>MENAPACE</t>
  </si>
  <si>
    <t>ETTORE</t>
  </si>
  <si>
    <t>Pannuzi</t>
  </si>
  <si>
    <t>Luciana</t>
  </si>
  <si>
    <t>MF-60  S</t>
  </si>
  <si>
    <t>Petrelli</t>
  </si>
  <si>
    <t>Annarosa</t>
  </si>
  <si>
    <t>SPAGNOLI</t>
  </si>
  <si>
    <t>IOLE</t>
  </si>
  <si>
    <t>A.S.D. PODISTICA SOLIDARIETA`</t>
  </si>
  <si>
    <t>Memorial Bosi</t>
  </si>
  <si>
    <t>Posta (RI) Italia - Domenica 26/07/2015</t>
  </si>
  <si>
    <t xml:space="preserve">7ª edizione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</si>
</sst>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50" fillId="35" borderId="19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7" customWidth="1"/>
    <col min="4" max="4" width="9.7109375" style="2" customWidth="1"/>
    <col min="5" max="5" width="35.7109375" style="28" customWidth="1"/>
    <col min="6" max="7" width="10.7109375" style="18" customWidth="1"/>
    <col min="8" max="10" width="10.7109375" style="1" customWidth="1"/>
  </cols>
  <sheetData>
    <row r="1" spans="1:10" ht="45" customHeight="1">
      <c r="A1" s="39" t="s">
        <v>150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40" t="s">
        <v>152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151</v>
      </c>
      <c r="B3" s="41"/>
      <c r="C3" s="41"/>
      <c r="D3" s="41"/>
      <c r="E3" s="41"/>
      <c r="F3" s="41"/>
      <c r="G3" s="41"/>
      <c r="H3" s="41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9" t="s">
        <v>6</v>
      </c>
      <c r="G4" s="19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1" t="s">
        <v>32</v>
      </c>
      <c r="C5" s="31" t="s">
        <v>33</v>
      </c>
      <c r="D5" s="11" t="s">
        <v>34</v>
      </c>
      <c r="E5" s="31" t="s">
        <v>35</v>
      </c>
      <c r="F5" s="15">
        <v>0.025648148148148146</v>
      </c>
      <c r="G5" s="15">
        <v>0.025648148148148146</v>
      </c>
      <c r="H5" s="11" t="str">
        <f aca="true" t="shared" si="0" ref="H5:H18">TEXT(INT((HOUR(G5)*3600+MINUTE(G5)*60+SECOND(G5))/$J$3/60),"0")&amp;"."&amp;TEXT(MOD((HOUR(G5)*3600+MINUTE(G5)*60+SECOND(G5))/$J$3,60),"00")&amp;"/km"</f>
        <v>3.42/km</v>
      </c>
      <c r="I5" s="15">
        <f aca="true" t="shared" si="1" ref="I5:I18">G5-$G$5</f>
        <v>0</v>
      </c>
      <c r="J5" s="15">
        <f>G5-INDEX($G$5:$G$109,MATCH(D5,$D$5:$D$109,0))</f>
        <v>0</v>
      </c>
    </row>
    <row r="6" spans="1:10" s="10" customFormat="1" ht="15" customHeight="1">
      <c r="A6" s="12">
        <v>2</v>
      </c>
      <c r="B6" s="32" t="s">
        <v>36</v>
      </c>
      <c r="C6" s="32" t="s">
        <v>37</v>
      </c>
      <c r="D6" s="12" t="s">
        <v>38</v>
      </c>
      <c r="E6" s="32" t="s">
        <v>39</v>
      </c>
      <c r="F6" s="13">
        <v>0.02613425925925926</v>
      </c>
      <c r="G6" s="13">
        <v>0.02613425925925926</v>
      </c>
      <c r="H6" s="12" t="str">
        <f t="shared" si="0"/>
        <v>3.46/km</v>
      </c>
      <c r="I6" s="13">
        <f t="shared" si="1"/>
        <v>0.00048611111111111424</v>
      </c>
      <c r="J6" s="13">
        <f>G6-INDEX($G$5:$G$109,MATCH(D6,$D$5:$D$109,0))</f>
        <v>0</v>
      </c>
    </row>
    <row r="7" spans="1:10" s="10" customFormat="1" ht="15" customHeight="1">
      <c r="A7" s="12">
        <v>3</v>
      </c>
      <c r="B7" s="32" t="s">
        <v>40</v>
      </c>
      <c r="C7" s="32" t="s">
        <v>41</v>
      </c>
      <c r="D7" s="12" t="s">
        <v>38</v>
      </c>
      <c r="E7" s="32" t="s">
        <v>39</v>
      </c>
      <c r="F7" s="13">
        <v>0.026793981481481485</v>
      </c>
      <c r="G7" s="13">
        <v>0.026793981481481485</v>
      </c>
      <c r="H7" s="12" t="str">
        <f t="shared" si="0"/>
        <v>3.52/km</v>
      </c>
      <c r="I7" s="13">
        <f t="shared" si="1"/>
        <v>0.001145833333333339</v>
      </c>
      <c r="J7" s="13">
        <f>G7-INDEX($G$5:$G$109,MATCH(D7,$D$5:$D$109,0))</f>
        <v>0.0006597222222222247</v>
      </c>
    </row>
    <row r="8" spans="1:10" s="10" customFormat="1" ht="15" customHeight="1">
      <c r="A8" s="12">
        <v>4</v>
      </c>
      <c r="B8" s="32" t="s">
        <v>42</v>
      </c>
      <c r="C8" s="32" t="s">
        <v>13</v>
      </c>
      <c r="D8" s="12" t="s">
        <v>34</v>
      </c>
      <c r="E8" s="32" t="s">
        <v>43</v>
      </c>
      <c r="F8" s="13">
        <v>0.026875</v>
      </c>
      <c r="G8" s="13">
        <v>0.026875</v>
      </c>
      <c r="H8" s="12" t="str">
        <f t="shared" si="0"/>
        <v>3.52/km</v>
      </c>
      <c r="I8" s="13">
        <f t="shared" si="1"/>
        <v>0.001226851851851854</v>
      </c>
      <c r="J8" s="13">
        <f>G8-INDEX($G$5:$G$109,MATCH(D8,$D$5:$D$109,0))</f>
        <v>0.001226851851851854</v>
      </c>
    </row>
    <row r="9" spans="1:10" s="10" customFormat="1" ht="15" customHeight="1">
      <c r="A9" s="12">
        <v>5</v>
      </c>
      <c r="B9" s="32" t="s">
        <v>44</v>
      </c>
      <c r="C9" s="32" t="s">
        <v>45</v>
      </c>
      <c r="D9" s="12" t="s">
        <v>46</v>
      </c>
      <c r="E9" s="32" t="s">
        <v>47</v>
      </c>
      <c r="F9" s="13">
        <v>0.027222222222222228</v>
      </c>
      <c r="G9" s="13">
        <v>0.027222222222222228</v>
      </c>
      <c r="H9" s="12" t="str">
        <f t="shared" si="0"/>
        <v>3.55/km</v>
      </c>
      <c r="I9" s="13">
        <f t="shared" si="1"/>
        <v>0.001574074074074082</v>
      </c>
      <c r="J9" s="13">
        <f>G9-INDEX($G$5:$G$109,MATCH(D9,$D$5:$D$109,0))</f>
        <v>0</v>
      </c>
    </row>
    <row r="10" spans="1:10" s="10" customFormat="1" ht="15" customHeight="1">
      <c r="A10" s="12">
        <v>6</v>
      </c>
      <c r="B10" s="32" t="s">
        <v>48</v>
      </c>
      <c r="C10" s="32" t="s">
        <v>16</v>
      </c>
      <c r="D10" s="12" t="s">
        <v>46</v>
      </c>
      <c r="E10" s="32" t="s">
        <v>49</v>
      </c>
      <c r="F10" s="13">
        <v>0.027476851851851853</v>
      </c>
      <c r="G10" s="13">
        <v>0.027476851851851853</v>
      </c>
      <c r="H10" s="12" t="str">
        <f t="shared" si="0"/>
        <v>3.57/km</v>
      </c>
      <c r="I10" s="13">
        <f t="shared" si="1"/>
        <v>0.0018287037037037074</v>
      </c>
      <c r="J10" s="13">
        <f>G10-INDEX($G$5:$G$109,MATCH(D10,$D$5:$D$109,0))</f>
        <v>0.0002546296296296255</v>
      </c>
    </row>
    <row r="11" spans="1:10" s="10" customFormat="1" ht="15" customHeight="1">
      <c r="A11" s="14">
        <v>7</v>
      </c>
      <c r="B11" s="34" t="s">
        <v>50</v>
      </c>
      <c r="C11" s="34" t="s">
        <v>17</v>
      </c>
      <c r="D11" s="14" t="s">
        <v>38</v>
      </c>
      <c r="E11" s="34" t="s">
        <v>149</v>
      </c>
      <c r="F11" s="25">
        <v>0.02758101851851852</v>
      </c>
      <c r="G11" s="25">
        <v>0.02758101851851852</v>
      </c>
      <c r="H11" s="14" t="str">
        <f t="shared" si="0"/>
        <v>3.58/km</v>
      </c>
      <c r="I11" s="25">
        <f t="shared" si="1"/>
        <v>0.001932870370370373</v>
      </c>
      <c r="J11" s="25">
        <f>G11-INDEX($G$5:$G$109,MATCH(D11,$D$5:$D$109,0))</f>
        <v>0.0014467592592592587</v>
      </c>
    </row>
    <row r="12" spans="1:10" s="10" customFormat="1" ht="15" customHeight="1">
      <c r="A12" s="12">
        <v>8</v>
      </c>
      <c r="B12" s="32" t="s">
        <v>51</v>
      </c>
      <c r="C12" s="32" t="s">
        <v>30</v>
      </c>
      <c r="D12" s="12" t="s">
        <v>46</v>
      </c>
      <c r="E12" s="32" t="s">
        <v>43</v>
      </c>
      <c r="F12" s="13">
        <v>0.027719907407407405</v>
      </c>
      <c r="G12" s="13">
        <v>0.027719907407407405</v>
      </c>
      <c r="H12" s="12" t="str">
        <f t="shared" si="0"/>
        <v>3.60/km</v>
      </c>
      <c r="I12" s="13">
        <f t="shared" si="1"/>
        <v>0.0020717592592592593</v>
      </c>
      <c r="J12" s="13">
        <f>G12-INDEX($G$5:$G$109,MATCH(D12,$D$5:$D$109,0))</f>
        <v>0.0004976851851851774</v>
      </c>
    </row>
    <row r="13" spans="1:10" s="10" customFormat="1" ht="15" customHeight="1">
      <c r="A13" s="12">
        <v>9</v>
      </c>
      <c r="B13" s="32" t="s">
        <v>52</v>
      </c>
      <c r="C13" s="32" t="s">
        <v>53</v>
      </c>
      <c r="D13" s="12" t="s">
        <v>54</v>
      </c>
      <c r="E13" s="32" t="s">
        <v>55</v>
      </c>
      <c r="F13" s="13">
        <v>0.0278125</v>
      </c>
      <c r="G13" s="13">
        <v>0.0278125</v>
      </c>
      <c r="H13" s="12" t="str">
        <f t="shared" si="0"/>
        <v>4.00/km</v>
      </c>
      <c r="I13" s="13">
        <f t="shared" si="1"/>
        <v>0.002164351851851855</v>
      </c>
      <c r="J13" s="13">
        <f>G13-INDEX($G$5:$G$109,MATCH(D13,$D$5:$D$109,0))</f>
        <v>0</v>
      </c>
    </row>
    <row r="14" spans="1:10" s="10" customFormat="1" ht="15" customHeight="1">
      <c r="A14" s="12">
        <v>10</v>
      </c>
      <c r="B14" s="32" t="s">
        <v>56</v>
      </c>
      <c r="C14" s="32" t="s">
        <v>57</v>
      </c>
      <c r="D14" s="12" t="s">
        <v>54</v>
      </c>
      <c r="E14" s="32" t="s">
        <v>58</v>
      </c>
      <c r="F14" s="13">
        <v>0.028333333333333332</v>
      </c>
      <c r="G14" s="13">
        <v>0.028333333333333332</v>
      </c>
      <c r="H14" s="12" t="str">
        <f t="shared" si="0"/>
        <v>4.05/km</v>
      </c>
      <c r="I14" s="13">
        <f t="shared" si="1"/>
        <v>0.0026851851851851863</v>
      </c>
      <c r="J14" s="13">
        <f>G14-INDEX($G$5:$G$109,MATCH(D14,$D$5:$D$109,0))</f>
        <v>0.0005208333333333315</v>
      </c>
    </row>
    <row r="15" spans="1:10" s="10" customFormat="1" ht="15" customHeight="1">
      <c r="A15" s="12">
        <v>11</v>
      </c>
      <c r="B15" s="32" t="s">
        <v>59</v>
      </c>
      <c r="C15" s="32" t="s">
        <v>24</v>
      </c>
      <c r="D15" s="12" t="s">
        <v>38</v>
      </c>
      <c r="E15" s="32" t="s">
        <v>43</v>
      </c>
      <c r="F15" s="13">
        <v>0.0290625</v>
      </c>
      <c r="G15" s="13">
        <v>0.0290625</v>
      </c>
      <c r="H15" s="12" t="str">
        <f t="shared" si="0"/>
        <v>4.11/km</v>
      </c>
      <c r="I15" s="13">
        <f t="shared" si="1"/>
        <v>0.003414351851851856</v>
      </c>
      <c r="J15" s="13">
        <f>G15-INDEX($G$5:$G$109,MATCH(D15,$D$5:$D$109,0))</f>
        <v>0.0029282407407407417</v>
      </c>
    </row>
    <row r="16" spans="1:10" s="10" customFormat="1" ht="15" customHeight="1">
      <c r="A16" s="12">
        <v>12</v>
      </c>
      <c r="B16" s="32" t="s">
        <v>60</v>
      </c>
      <c r="C16" s="32" t="s">
        <v>12</v>
      </c>
      <c r="D16" s="12" t="s">
        <v>34</v>
      </c>
      <c r="E16" s="32" t="s">
        <v>61</v>
      </c>
      <c r="F16" s="13">
        <v>0.030000000000000002</v>
      </c>
      <c r="G16" s="13">
        <v>0.030000000000000002</v>
      </c>
      <c r="H16" s="12" t="str">
        <f t="shared" si="0"/>
        <v>4.19/km</v>
      </c>
      <c r="I16" s="13">
        <f t="shared" si="1"/>
        <v>0.004351851851851857</v>
      </c>
      <c r="J16" s="13">
        <f>G16-INDEX($G$5:$G$109,MATCH(D16,$D$5:$D$109,0))</f>
        <v>0.004351851851851857</v>
      </c>
    </row>
    <row r="17" spans="1:10" s="10" customFormat="1" ht="15" customHeight="1">
      <c r="A17" s="12">
        <v>13</v>
      </c>
      <c r="B17" s="32" t="s">
        <v>62</v>
      </c>
      <c r="C17" s="32" t="s">
        <v>14</v>
      </c>
      <c r="D17" s="12" t="s">
        <v>54</v>
      </c>
      <c r="E17" s="32" t="s">
        <v>63</v>
      </c>
      <c r="F17" s="13">
        <v>0.030775462962962966</v>
      </c>
      <c r="G17" s="13">
        <v>0.030775462962962966</v>
      </c>
      <c r="H17" s="12" t="str">
        <f t="shared" si="0"/>
        <v>4.26/km</v>
      </c>
      <c r="I17" s="13">
        <f t="shared" si="1"/>
        <v>0.005127314814814821</v>
      </c>
      <c r="J17" s="13">
        <f>G17-INDEX($G$5:$G$109,MATCH(D17,$D$5:$D$109,0))</f>
        <v>0.002962962962962966</v>
      </c>
    </row>
    <row r="18" spans="1:10" s="10" customFormat="1" ht="15" customHeight="1">
      <c r="A18" s="12">
        <v>14</v>
      </c>
      <c r="B18" s="32" t="s">
        <v>64</v>
      </c>
      <c r="C18" s="32" t="s">
        <v>19</v>
      </c>
      <c r="D18" s="12" t="s">
        <v>34</v>
      </c>
      <c r="E18" s="32" t="s">
        <v>65</v>
      </c>
      <c r="F18" s="13">
        <v>0.030844907407407404</v>
      </c>
      <c r="G18" s="13">
        <v>0.030844907407407404</v>
      </c>
      <c r="H18" s="12" t="str">
        <f t="shared" si="0"/>
        <v>4.27/km</v>
      </c>
      <c r="I18" s="13">
        <f t="shared" si="1"/>
        <v>0.005196759259259259</v>
      </c>
      <c r="J18" s="13">
        <f>G18-INDEX($G$5:$G$109,MATCH(D18,$D$5:$D$109,0))</f>
        <v>0.005196759259259259</v>
      </c>
    </row>
    <row r="19" spans="1:10" s="10" customFormat="1" ht="15" customHeight="1">
      <c r="A19" s="12">
        <v>15</v>
      </c>
      <c r="B19" s="32" t="s">
        <v>66</v>
      </c>
      <c r="C19" s="32" t="s">
        <v>67</v>
      </c>
      <c r="D19" s="12" t="s">
        <v>68</v>
      </c>
      <c r="E19" s="32" t="s">
        <v>69</v>
      </c>
      <c r="F19" s="13">
        <v>0.03119212962962963</v>
      </c>
      <c r="G19" s="13">
        <v>0.03119212962962963</v>
      </c>
      <c r="H19" s="12" t="str">
        <f aca="true" t="shared" si="2" ref="H19:H49">TEXT(INT((HOUR(G19)*3600+MINUTE(G19)*60+SECOND(G19))/$J$3/60),"0")&amp;"."&amp;TEXT(MOD((HOUR(G19)*3600+MINUTE(G19)*60+SECOND(G19))/$J$3,60),"00")&amp;"/km"</f>
        <v>4.30/km</v>
      </c>
      <c r="I19" s="13">
        <f aca="true" t="shared" si="3" ref="I19:I49">G19-$G$5</f>
        <v>0.005543981481481483</v>
      </c>
      <c r="J19" s="13">
        <f>G19-INDEX($G$5:$G$109,MATCH(D19,$D$5:$D$109,0))</f>
        <v>0</v>
      </c>
    </row>
    <row r="20" spans="1:10" s="10" customFormat="1" ht="15" customHeight="1">
      <c r="A20" s="12">
        <v>16</v>
      </c>
      <c r="B20" s="32" t="s">
        <v>18</v>
      </c>
      <c r="C20" s="32" t="s">
        <v>70</v>
      </c>
      <c r="D20" s="12" t="s">
        <v>71</v>
      </c>
      <c r="E20" s="32" t="s">
        <v>49</v>
      </c>
      <c r="F20" s="13">
        <v>0.0312962962962963</v>
      </c>
      <c r="G20" s="13">
        <v>0.0312962962962963</v>
      </c>
      <c r="H20" s="12" t="str">
        <f t="shared" si="2"/>
        <v>4.30/km</v>
      </c>
      <c r="I20" s="13">
        <f t="shared" si="3"/>
        <v>0.005648148148148156</v>
      </c>
      <c r="J20" s="13">
        <f>G20-INDEX($G$5:$G$109,MATCH(D20,$D$5:$D$109,0))</f>
        <v>0</v>
      </c>
    </row>
    <row r="21" spans="1:10" ht="15" customHeight="1">
      <c r="A21" s="12">
        <v>17</v>
      </c>
      <c r="B21" s="32" t="s">
        <v>72</v>
      </c>
      <c r="C21" s="32" t="s">
        <v>29</v>
      </c>
      <c r="D21" s="12" t="s">
        <v>38</v>
      </c>
      <c r="E21" s="32" t="s">
        <v>43</v>
      </c>
      <c r="F21" s="13">
        <v>0.031956018518518516</v>
      </c>
      <c r="G21" s="13">
        <v>0.031956018518518516</v>
      </c>
      <c r="H21" s="12" t="str">
        <f t="shared" si="2"/>
        <v>4.36/km</v>
      </c>
      <c r="I21" s="13">
        <f t="shared" si="3"/>
        <v>0.00630787037037037</v>
      </c>
      <c r="J21" s="13">
        <f>G21-INDEX($G$5:$G$109,MATCH(D21,$D$5:$D$109,0))</f>
        <v>0.005821759259259256</v>
      </c>
    </row>
    <row r="22" spans="1:10" ht="15" customHeight="1">
      <c r="A22" s="12">
        <v>18</v>
      </c>
      <c r="B22" s="32" t="s">
        <v>73</v>
      </c>
      <c r="C22" s="32" t="s">
        <v>74</v>
      </c>
      <c r="D22" s="12" t="s">
        <v>75</v>
      </c>
      <c r="E22" s="32" t="s">
        <v>69</v>
      </c>
      <c r="F22" s="13">
        <v>0.03221064814814815</v>
      </c>
      <c r="G22" s="13">
        <v>0.03221064814814815</v>
      </c>
      <c r="H22" s="12" t="str">
        <f t="shared" si="2"/>
        <v>4.38/km</v>
      </c>
      <c r="I22" s="13">
        <f t="shared" si="3"/>
        <v>0.006562500000000002</v>
      </c>
      <c r="J22" s="13">
        <f>G22-INDEX($G$5:$G$109,MATCH(D22,$D$5:$D$109,0))</f>
        <v>0</v>
      </c>
    </row>
    <row r="23" spans="1:10" ht="15" customHeight="1">
      <c r="A23" s="12">
        <v>19</v>
      </c>
      <c r="B23" s="32" t="s">
        <v>76</v>
      </c>
      <c r="C23" s="32" t="s">
        <v>14</v>
      </c>
      <c r="D23" s="12" t="s">
        <v>77</v>
      </c>
      <c r="E23" s="32" t="s">
        <v>78</v>
      </c>
      <c r="F23" s="13">
        <v>0.03229166666666667</v>
      </c>
      <c r="G23" s="13">
        <v>0.03229166666666667</v>
      </c>
      <c r="H23" s="12" t="str">
        <f t="shared" si="2"/>
        <v>4.39/km</v>
      </c>
      <c r="I23" s="13">
        <f t="shared" si="3"/>
        <v>0.006643518518518524</v>
      </c>
      <c r="J23" s="13">
        <f>G23-INDEX($G$5:$G$109,MATCH(D23,$D$5:$D$109,0))</f>
        <v>0</v>
      </c>
    </row>
    <row r="24" spans="1:10" ht="15" customHeight="1">
      <c r="A24" s="12">
        <v>20</v>
      </c>
      <c r="B24" s="32" t="s">
        <v>79</v>
      </c>
      <c r="C24" s="32" t="s">
        <v>12</v>
      </c>
      <c r="D24" s="12" t="s">
        <v>46</v>
      </c>
      <c r="E24" s="32" t="s">
        <v>80</v>
      </c>
      <c r="F24" s="13">
        <v>0.03277777777777778</v>
      </c>
      <c r="G24" s="13">
        <v>0.03277777777777778</v>
      </c>
      <c r="H24" s="12" t="str">
        <f t="shared" si="2"/>
        <v>4.43/km</v>
      </c>
      <c r="I24" s="13">
        <f t="shared" si="3"/>
        <v>0.007129629629629635</v>
      </c>
      <c r="J24" s="13">
        <f>G24-INDEX($G$5:$G$109,MATCH(D24,$D$5:$D$109,0))</f>
        <v>0.005555555555555553</v>
      </c>
    </row>
    <row r="25" spans="1:10" ht="15" customHeight="1">
      <c r="A25" s="12">
        <v>21</v>
      </c>
      <c r="B25" s="32" t="s">
        <v>20</v>
      </c>
      <c r="C25" s="32" t="s">
        <v>15</v>
      </c>
      <c r="D25" s="12" t="s">
        <v>75</v>
      </c>
      <c r="E25" s="32" t="s">
        <v>58</v>
      </c>
      <c r="F25" s="13">
        <v>0.03297453703703704</v>
      </c>
      <c r="G25" s="13">
        <v>0.03297453703703704</v>
      </c>
      <c r="H25" s="12" t="str">
        <f t="shared" si="2"/>
        <v>4.45/km</v>
      </c>
      <c r="I25" s="13">
        <f t="shared" si="3"/>
        <v>0.007326388888888893</v>
      </c>
      <c r="J25" s="13">
        <f>G25-INDEX($G$5:$G$109,MATCH(D25,$D$5:$D$109,0))</f>
        <v>0.0007638888888888903</v>
      </c>
    </row>
    <row r="26" spans="1:10" ht="15" customHeight="1">
      <c r="A26" s="12">
        <v>22</v>
      </c>
      <c r="B26" s="32" t="s">
        <v>81</v>
      </c>
      <c r="C26" s="32" t="s">
        <v>26</v>
      </c>
      <c r="D26" s="12" t="s">
        <v>77</v>
      </c>
      <c r="E26" s="32" t="s">
        <v>82</v>
      </c>
      <c r="F26" s="13">
        <v>0.03300925925925926</v>
      </c>
      <c r="G26" s="13">
        <v>0.03300925925925926</v>
      </c>
      <c r="H26" s="12" t="str">
        <f t="shared" si="2"/>
        <v>4.45/km</v>
      </c>
      <c r="I26" s="13">
        <f t="shared" si="3"/>
        <v>0.007361111111111113</v>
      </c>
      <c r="J26" s="13">
        <f>G26-INDEX($G$5:$G$109,MATCH(D26,$D$5:$D$109,0))</f>
        <v>0.0007175925925925891</v>
      </c>
    </row>
    <row r="27" spans="1:10" ht="15" customHeight="1">
      <c r="A27" s="12">
        <v>23</v>
      </c>
      <c r="B27" s="32" t="s">
        <v>83</v>
      </c>
      <c r="C27" s="32" t="s">
        <v>84</v>
      </c>
      <c r="D27" s="12" t="s">
        <v>34</v>
      </c>
      <c r="E27" s="32" t="s">
        <v>85</v>
      </c>
      <c r="F27" s="13">
        <v>0.03305555555555555</v>
      </c>
      <c r="G27" s="13">
        <v>0.03305555555555555</v>
      </c>
      <c r="H27" s="12" t="str">
        <f t="shared" si="2"/>
        <v>4.46/km</v>
      </c>
      <c r="I27" s="13">
        <f t="shared" si="3"/>
        <v>0.007407407407407408</v>
      </c>
      <c r="J27" s="13">
        <f>G27-INDEX($G$5:$G$109,MATCH(D27,$D$5:$D$109,0))</f>
        <v>0.007407407407407408</v>
      </c>
    </row>
    <row r="28" spans="1:10" ht="15" customHeight="1">
      <c r="A28" s="12">
        <v>24</v>
      </c>
      <c r="B28" s="32" t="s">
        <v>86</v>
      </c>
      <c r="C28" s="32" t="s">
        <v>29</v>
      </c>
      <c r="D28" s="12" t="s">
        <v>54</v>
      </c>
      <c r="E28" s="32" t="s">
        <v>87</v>
      </c>
      <c r="F28" s="13">
        <v>0.03434027777777778</v>
      </c>
      <c r="G28" s="13">
        <v>0.03434027777777778</v>
      </c>
      <c r="H28" s="12" t="str">
        <f t="shared" si="2"/>
        <v>4.57/km</v>
      </c>
      <c r="I28" s="13">
        <f t="shared" si="3"/>
        <v>0.008692129629629636</v>
      </c>
      <c r="J28" s="13">
        <f>G28-INDEX($G$5:$G$109,MATCH(D28,$D$5:$D$109,0))</f>
        <v>0.006527777777777782</v>
      </c>
    </row>
    <row r="29" spans="1:10" ht="15" customHeight="1">
      <c r="A29" s="12">
        <v>25</v>
      </c>
      <c r="B29" s="32" t="s">
        <v>88</v>
      </c>
      <c r="C29" s="32" t="s">
        <v>23</v>
      </c>
      <c r="D29" s="12" t="s">
        <v>89</v>
      </c>
      <c r="E29" s="32" t="s">
        <v>90</v>
      </c>
      <c r="F29" s="13">
        <v>0.034618055555555555</v>
      </c>
      <c r="G29" s="13">
        <v>0.034618055555555555</v>
      </c>
      <c r="H29" s="12" t="str">
        <f t="shared" si="2"/>
        <v>4.59/km</v>
      </c>
      <c r="I29" s="13">
        <f t="shared" si="3"/>
        <v>0.008969907407407409</v>
      </c>
      <c r="J29" s="13">
        <f>G29-INDEX($G$5:$G$109,MATCH(D29,$D$5:$D$109,0))</f>
        <v>0</v>
      </c>
    </row>
    <row r="30" spans="1:10" ht="15" customHeight="1">
      <c r="A30" s="12">
        <v>26</v>
      </c>
      <c r="B30" s="32" t="s">
        <v>91</v>
      </c>
      <c r="C30" s="32" t="s">
        <v>92</v>
      </c>
      <c r="D30" s="12" t="s">
        <v>77</v>
      </c>
      <c r="E30" s="32" t="s">
        <v>85</v>
      </c>
      <c r="F30" s="13">
        <v>0.0353587962962963</v>
      </c>
      <c r="G30" s="13">
        <v>0.0353587962962963</v>
      </c>
      <c r="H30" s="12" t="str">
        <f t="shared" si="2"/>
        <v>5.06/km</v>
      </c>
      <c r="I30" s="13">
        <f t="shared" si="3"/>
        <v>0.009710648148148152</v>
      </c>
      <c r="J30" s="13">
        <f>G30-INDEX($G$5:$G$109,MATCH(D30,$D$5:$D$109,0))</f>
        <v>0.003067129629629628</v>
      </c>
    </row>
    <row r="31" spans="1:10" ht="15" customHeight="1">
      <c r="A31" s="12">
        <v>27</v>
      </c>
      <c r="B31" s="32" t="s">
        <v>93</v>
      </c>
      <c r="C31" s="32" t="s">
        <v>94</v>
      </c>
      <c r="D31" s="12" t="s">
        <v>68</v>
      </c>
      <c r="E31" s="32" t="s">
        <v>39</v>
      </c>
      <c r="F31" s="13">
        <v>0.03540509259259259</v>
      </c>
      <c r="G31" s="13">
        <v>0.03540509259259259</v>
      </c>
      <c r="H31" s="12" t="str">
        <f t="shared" si="2"/>
        <v>5.06/km</v>
      </c>
      <c r="I31" s="13">
        <f t="shared" si="3"/>
        <v>0.009756944444444447</v>
      </c>
      <c r="J31" s="13">
        <f>G31-INDEX($G$5:$G$109,MATCH(D31,$D$5:$D$109,0))</f>
        <v>0.0042129629629629635</v>
      </c>
    </row>
    <row r="32" spans="1:10" ht="15" customHeight="1">
      <c r="A32" s="12">
        <v>28</v>
      </c>
      <c r="B32" s="32" t="s">
        <v>95</v>
      </c>
      <c r="C32" s="32" t="s">
        <v>24</v>
      </c>
      <c r="D32" s="12" t="s">
        <v>34</v>
      </c>
      <c r="E32" s="32" t="s">
        <v>96</v>
      </c>
      <c r="F32" s="13">
        <v>0.03549768518518519</v>
      </c>
      <c r="G32" s="13">
        <v>0.03549768518518519</v>
      </c>
      <c r="H32" s="12" t="str">
        <f t="shared" si="2"/>
        <v>5.07/km</v>
      </c>
      <c r="I32" s="13">
        <f t="shared" si="3"/>
        <v>0.009849537037037042</v>
      </c>
      <c r="J32" s="13">
        <f>G32-INDEX($G$5:$G$109,MATCH(D32,$D$5:$D$109,0))</f>
        <v>0.009849537037037042</v>
      </c>
    </row>
    <row r="33" spans="1:10" ht="15" customHeight="1">
      <c r="A33" s="12">
        <v>29</v>
      </c>
      <c r="B33" s="32" t="s">
        <v>97</v>
      </c>
      <c r="C33" s="32" t="s">
        <v>25</v>
      </c>
      <c r="D33" s="12" t="s">
        <v>89</v>
      </c>
      <c r="E33" s="32" t="s">
        <v>98</v>
      </c>
      <c r="F33" s="13">
        <v>0.036631944444444446</v>
      </c>
      <c r="G33" s="13">
        <v>0.036631944444444446</v>
      </c>
      <c r="H33" s="12" t="str">
        <f t="shared" si="2"/>
        <v>5.17/km</v>
      </c>
      <c r="I33" s="13">
        <f t="shared" si="3"/>
        <v>0.0109837962962963</v>
      </c>
      <c r="J33" s="13">
        <f>G33-INDEX($G$5:$G$109,MATCH(D33,$D$5:$D$109,0))</f>
        <v>0.0020138888888888914</v>
      </c>
    </row>
    <row r="34" spans="1:10" ht="15" customHeight="1">
      <c r="A34" s="12">
        <v>30</v>
      </c>
      <c r="B34" s="32" t="s">
        <v>99</v>
      </c>
      <c r="C34" s="32" t="s">
        <v>100</v>
      </c>
      <c r="D34" s="12" t="s">
        <v>46</v>
      </c>
      <c r="E34" s="32" t="s">
        <v>85</v>
      </c>
      <c r="F34" s="13">
        <v>0.03668981481481482</v>
      </c>
      <c r="G34" s="13">
        <v>0.03668981481481482</v>
      </c>
      <c r="H34" s="12" t="str">
        <f t="shared" si="2"/>
        <v>5.17/km</v>
      </c>
      <c r="I34" s="13">
        <f t="shared" si="3"/>
        <v>0.011041666666666675</v>
      </c>
      <c r="J34" s="13">
        <f>G34-INDEX($G$5:$G$109,MATCH(D34,$D$5:$D$109,0))</f>
        <v>0.009467592592592593</v>
      </c>
    </row>
    <row r="35" spans="1:10" ht="15" customHeight="1">
      <c r="A35" s="12">
        <v>31</v>
      </c>
      <c r="B35" s="32" t="s">
        <v>22</v>
      </c>
      <c r="C35" s="32" t="s">
        <v>23</v>
      </c>
      <c r="D35" s="12" t="s">
        <v>54</v>
      </c>
      <c r="E35" s="32" t="s">
        <v>101</v>
      </c>
      <c r="F35" s="13">
        <v>0.0390162037037037</v>
      </c>
      <c r="G35" s="13">
        <v>0.0390162037037037</v>
      </c>
      <c r="H35" s="12" t="str">
        <f t="shared" si="2"/>
        <v>5.37/km</v>
      </c>
      <c r="I35" s="13">
        <f t="shared" si="3"/>
        <v>0.013368055555555553</v>
      </c>
      <c r="J35" s="13">
        <f>G35-INDEX($G$5:$G$109,MATCH(D35,$D$5:$D$109,0))</f>
        <v>0.011203703703703698</v>
      </c>
    </row>
    <row r="36" spans="1:10" ht="15" customHeight="1">
      <c r="A36" s="12">
        <v>32</v>
      </c>
      <c r="B36" s="32" t="s">
        <v>102</v>
      </c>
      <c r="C36" s="32" t="s">
        <v>28</v>
      </c>
      <c r="D36" s="12" t="s">
        <v>38</v>
      </c>
      <c r="E36" s="32" t="s">
        <v>103</v>
      </c>
      <c r="F36" s="13">
        <v>0.039074074074074074</v>
      </c>
      <c r="G36" s="13">
        <v>0.039074074074074074</v>
      </c>
      <c r="H36" s="12" t="str">
        <f t="shared" si="2"/>
        <v>5.38/km</v>
      </c>
      <c r="I36" s="13">
        <f t="shared" si="3"/>
        <v>0.013425925925925928</v>
      </c>
      <c r="J36" s="13">
        <f>G36-INDEX($G$5:$G$109,MATCH(D36,$D$5:$D$109,0))</f>
        <v>0.012939814814814814</v>
      </c>
    </row>
    <row r="37" spans="1:10" ht="15" customHeight="1">
      <c r="A37" s="12">
        <v>33</v>
      </c>
      <c r="B37" s="32" t="s">
        <v>104</v>
      </c>
      <c r="C37" s="32" t="s">
        <v>105</v>
      </c>
      <c r="D37" s="12" t="s">
        <v>46</v>
      </c>
      <c r="E37" s="32" t="s">
        <v>106</v>
      </c>
      <c r="F37" s="13">
        <v>0.03923611111111111</v>
      </c>
      <c r="G37" s="13">
        <v>0.03923611111111111</v>
      </c>
      <c r="H37" s="12" t="str">
        <f t="shared" si="2"/>
        <v>5.39/km</v>
      </c>
      <c r="I37" s="13">
        <f t="shared" si="3"/>
        <v>0.013587962962962965</v>
      </c>
      <c r="J37" s="13">
        <f>G37-INDEX($G$5:$G$109,MATCH(D37,$D$5:$D$109,0))</f>
        <v>0.012013888888888883</v>
      </c>
    </row>
    <row r="38" spans="1:10" ht="15" customHeight="1">
      <c r="A38" s="12">
        <v>34</v>
      </c>
      <c r="B38" s="32" t="s">
        <v>107</v>
      </c>
      <c r="C38" s="32" t="s">
        <v>108</v>
      </c>
      <c r="D38" s="12" t="s">
        <v>109</v>
      </c>
      <c r="E38" s="32" t="s">
        <v>110</v>
      </c>
      <c r="F38" s="13">
        <v>0.04010416666666667</v>
      </c>
      <c r="G38" s="13">
        <v>0.04010416666666667</v>
      </c>
      <c r="H38" s="12" t="str">
        <f t="shared" si="2"/>
        <v>5.47/km</v>
      </c>
      <c r="I38" s="13">
        <f t="shared" si="3"/>
        <v>0.014456018518518524</v>
      </c>
      <c r="J38" s="13">
        <f>G38-INDEX($G$5:$G$109,MATCH(D38,$D$5:$D$109,0))</f>
        <v>0</v>
      </c>
    </row>
    <row r="39" spans="1:10" ht="15" customHeight="1">
      <c r="A39" s="12">
        <v>35</v>
      </c>
      <c r="B39" s="32" t="s">
        <v>111</v>
      </c>
      <c r="C39" s="32" t="s">
        <v>21</v>
      </c>
      <c r="D39" s="12" t="s">
        <v>112</v>
      </c>
      <c r="E39" s="32" t="s">
        <v>110</v>
      </c>
      <c r="F39" s="13">
        <v>0.040150462962962964</v>
      </c>
      <c r="G39" s="13">
        <v>0.040150462962962964</v>
      </c>
      <c r="H39" s="12" t="str">
        <f t="shared" si="2"/>
        <v>5.47/km</v>
      </c>
      <c r="I39" s="13">
        <f t="shared" si="3"/>
        <v>0.014502314814814819</v>
      </c>
      <c r="J39" s="13">
        <f>G39-INDEX($G$5:$G$109,MATCH(D39,$D$5:$D$109,0))</f>
        <v>0</v>
      </c>
    </row>
    <row r="40" spans="1:10" ht="15" customHeight="1">
      <c r="A40" s="12">
        <v>36</v>
      </c>
      <c r="B40" s="32" t="s">
        <v>113</v>
      </c>
      <c r="C40" s="32" t="s">
        <v>114</v>
      </c>
      <c r="D40" s="12" t="s">
        <v>54</v>
      </c>
      <c r="E40" s="32" t="s">
        <v>85</v>
      </c>
      <c r="F40" s="13">
        <v>0.04238425925925926</v>
      </c>
      <c r="G40" s="13">
        <v>0.04238425925925926</v>
      </c>
      <c r="H40" s="12" t="str">
        <f t="shared" si="2"/>
        <v>6.06/km</v>
      </c>
      <c r="I40" s="13">
        <f t="shared" si="3"/>
        <v>0.016736111111111115</v>
      </c>
      <c r="J40" s="13">
        <f>G40-INDEX($G$5:$G$109,MATCH(D40,$D$5:$D$109,0))</f>
        <v>0.01457175925925926</v>
      </c>
    </row>
    <row r="41" spans="1:10" ht="15" customHeight="1">
      <c r="A41" s="12">
        <v>37</v>
      </c>
      <c r="B41" s="32" t="s">
        <v>115</v>
      </c>
      <c r="C41" s="32" t="s">
        <v>21</v>
      </c>
      <c r="D41" s="12" t="s">
        <v>54</v>
      </c>
      <c r="E41" s="32" t="s">
        <v>116</v>
      </c>
      <c r="F41" s="13">
        <v>0.04378472222222222</v>
      </c>
      <c r="G41" s="13">
        <v>0.04378472222222222</v>
      </c>
      <c r="H41" s="12" t="str">
        <f t="shared" si="2"/>
        <v>6.18/km</v>
      </c>
      <c r="I41" s="13">
        <f t="shared" si="3"/>
        <v>0.018136574074074072</v>
      </c>
      <c r="J41" s="13">
        <f>G41-INDEX($G$5:$G$109,MATCH(D41,$D$5:$D$109,0))</f>
        <v>0.015972222222222218</v>
      </c>
    </row>
    <row r="42" spans="1:10" ht="15" customHeight="1">
      <c r="A42" s="12">
        <v>38</v>
      </c>
      <c r="B42" s="32" t="s">
        <v>117</v>
      </c>
      <c r="C42" s="32" t="s">
        <v>25</v>
      </c>
      <c r="D42" s="12" t="s">
        <v>118</v>
      </c>
      <c r="E42" s="32" t="s">
        <v>85</v>
      </c>
      <c r="F42" s="13">
        <v>0.04449074074074074</v>
      </c>
      <c r="G42" s="13">
        <v>0.04449074074074074</v>
      </c>
      <c r="H42" s="12" t="str">
        <f t="shared" si="2"/>
        <v>6.24/km</v>
      </c>
      <c r="I42" s="13">
        <f t="shared" si="3"/>
        <v>0.018842592592592595</v>
      </c>
      <c r="J42" s="13">
        <f>G42-INDEX($G$5:$G$109,MATCH(D42,$D$5:$D$109,0))</f>
        <v>0</v>
      </c>
    </row>
    <row r="43" spans="1:10" ht="15" customHeight="1">
      <c r="A43" s="12">
        <v>39</v>
      </c>
      <c r="B43" s="32" t="s">
        <v>119</v>
      </c>
      <c r="C43" s="32" t="s">
        <v>120</v>
      </c>
      <c r="D43" s="12" t="s">
        <v>121</v>
      </c>
      <c r="E43" s="32" t="s">
        <v>85</v>
      </c>
      <c r="F43" s="13">
        <v>0.0446875</v>
      </c>
      <c r="G43" s="13">
        <v>0.0446875</v>
      </c>
      <c r="H43" s="12" t="str">
        <f t="shared" si="2"/>
        <v>6.26/km</v>
      </c>
      <c r="I43" s="13">
        <f t="shared" si="3"/>
        <v>0.019039351851851852</v>
      </c>
      <c r="J43" s="13">
        <f>G43-INDEX($G$5:$G$109,MATCH(D43,$D$5:$D$109,0))</f>
        <v>0</v>
      </c>
    </row>
    <row r="44" spans="1:10" ht="15" customHeight="1">
      <c r="A44" s="12">
        <v>40</v>
      </c>
      <c r="B44" s="32" t="s">
        <v>122</v>
      </c>
      <c r="C44" s="32" t="s">
        <v>123</v>
      </c>
      <c r="D44" s="12" t="s">
        <v>75</v>
      </c>
      <c r="E44" s="32" t="s">
        <v>82</v>
      </c>
      <c r="F44" s="13">
        <v>0.04479166666666667</v>
      </c>
      <c r="G44" s="13">
        <v>0.04479166666666667</v>
      </c>
      <c r="H44" s="12" t="str">
        <f t="shared" si="2"/>
        <v>6.27/km</v>
      </c>
      <c r="I44" s="13">
        <f t="shared" si="3"/>
        <v>0.01914351851851852</v>
      </c>
      <c r="J44" s="13">
        <f>G44-INDEX($G$5:$G$109,MATCH(D44,$D$5:$D$109,0))</f>
        <v>0.01258101851851852</v>
      </c>
    </row>
    <row r="45" spans="1:10" ht="15" customHeight="1">
      <c r="A45" s="12">
        <v>41</v>
      </c>
      <c r="B45" s="32" t="s">
        <v>124</v>
      </c>
      <c r="C45" s="32" t="s">
        <v>37</v>
      </c>
      <c r="D45" s="12" t="s">
        <v>112</v>
      </c>
      <c r="E45" s="32" t="s">
        <v>125</v>
      </c>
      <c r="F45" s="13">
        <v>0.046875</v>
      </c>
      <c r="G45" s="13">
        <v>0.046875</v>
      </c>
      <c r="H45" s="12" t="str">
        <f t="shared" si="2"/>
        <v>6.45/km</v>
      </c>
      <c r="I45" s="13">
        <f t="shared" si="3"/>
        <v>0.021226851851851854</v>
      </c>
      <c r="J45" s="13">
        <f>G45-INDEX($G$5:$G$109,MATCH(D45,$D$5:$D$109,0))</f>
        <v>0.006724537037037036</v>
      </c>
    </row>
    <row r="46" spans="1:10" ht="15" customHeight="1">
      <c r="A46" s="12">
        <v>42</v>
      </c>
      <c r="B46" s="32" t="s">
        <v>126</v>
      </c>
      <c r="C46" s="32" t="s">
        <v>127</v>
      </c>
      <c r="D46" s="12" t="s">
        <v>54</v>
      </c>
      <c r="E46" s="32" t="s">
        <v>128</v>
      </c>
      <c r="F46" s="13">
        <v>0.047060185185185184</v>
      </c>
      <c r="G46" s="13">
        <v>0.047060185185185184</v>
      </c>
      <c r="H46" s="12" t="str">
        <f t="shared" si="2"/>
        <v>6.47/km</v>
      </c>
      <c r="I46" s="13">
        <f t="shared" si="3"/>
        <v>0.02141203703703704</v>
      </c>
      <c r="J46" s="13">
        <f>G46-INDEX($G$5:$G$109,MATCH(D46,$D$5:$D$109,0))</f>
        <v>0.019247685185185184</v>
      </c>
    </row>
    <row r="47" spans="1:10" ht="15" customHeight="1">
      <c r="A47" s="12">
        <v>43</v>
      </c>
      <c r="B47" s="32" t="s">
        <v>129</v>
      </c>
      <c r="C47" s="32" t="s">
        <v>130</v>
      </c>
      <c r="D47" s="12" t="s">
        <v>112</v>
      </c>
      <c r="E47" s="32" t="s">
        <v>31</v>
      </c>
      <c r="F47" s="13">
        <v>0.04712962962962963</v>
      </c>
      <c r="G47" s="13">
        <v>0.04712962962962963</v>
      </c>
      <c r="H47" s="12" t="str">
        <f t="shared" si="2"/>
        <v>6.47/km</v>
      </c>
      <c r="I47" s="13">
        <f t="shared" si="3"/>
        <v>0.021481481481481487</v>
      </c>
      <c r="J47" s="13">
        <f>G47-INDEX($G$5:$G$109,MATCH(D47,$D$5:$D$109,0))</f>
        <v>0.006979166666666668</v>
      </c>
    </row>
    <row r="48" spans="1:10" ht="15" customHeight="1">
      <c r="A48" s="12">
        <v>44</v>
      </c>
      <c r="B48" s="32" t="s">
        <v>126</v>
      </c>
      <c r="C48" s="32" t="s">
        <v>27</v>
      </c>
      <c r="D48" s="12" t="s">
        <v>131</v>
      </c>
      <c r="E48" s="32" t="s">
        <v>128</v>
      </c>
      <c r="F48" s="13">
        <v>0.04721064814814815</v>
      </c>
      <c r="G48" s="13">
        <v>0.04721064814814815</v>
      </c>
      <c r="H48" s="12" t="str">
        <f t="shared" si="2"/>
        <v>6.48/km</v>
      </c>
      <c r="I48" s="13">
        <f t="shared" si="3"/>
        <v>0.021562500000000002</v>
      </c>
      <c r="J48" s="13">
        <f>G48-INDEX($G$5:$G$109,MATCH(D48,$D$5:$D$109,0))</f>
        <v>0</v>
      </c>
    </row>
    <row r="49" spans="1:10" ht="15" customHeight="1">
      <c r="A49" s="12">
        <v>45</v>
      </c>
      <c r="B49" s="32" t="s">
        <v>132</v>
      </c>
      <c r="C49" s="32" t="s">
        <v>133</v>
      </c>
      <c r="D49" s="12" t="s">
        <v>134</v>
      </c>
      <c r="E49" s="32" t="s">
        <v>85</v>
      </c>
      <c r="F49" s="13">
        <v>0.047650462962962964</v>
      </c>
      <c r="G49" s="13">
        <v>0.047650462962962964</v>
      </c>
      <c r="H49" s="12" t="str">
        <f t="shared" si="2"/>
        <v>6.52/km</v>
      </c>
      <c r="I49" s="13">
        <f t="shared" si="3"/>
        <v>0.02200231481481482</v>
      </c>
      <c r="J49" s="13">
        <f>G49-INDEX($G$5:$G$109,MATCH(D49,$D$5:$D$109,0))</f>
        <v>0</v>
      </c>
    </row>
    <row r="50" spans="1:10" ht="15" customHeight="1">
      <c r="A50" s="12">
        <v>46</v>
      </c>
      <c r="B50" s="32" t="s">
        <v>135</v>
      </c>
      <c r="C50" s="32" t="s">
        <v>136</v>
      </c>
      <c r="D50" s="12" t="s">
        <v>54</v>
      </c>
      <c r="E50" s="32" t="s">
        <v>85</v>
      </c>
      <c r="F50" s="13">
        <v>0.04787037037037037</v>
      </c>
      <c r="G50" s="13">
        <v>0.04787037037037037</v>
      </c>
      <c r="H50" s="12" t="str">
        <f aca="true" t="shared" si="4" ref="H50:H55">TEXT(INT((HOUR(G50)*3600+MINUTE(G50)*60+SECOND(G50))/$J$3/60),"0")&amp;"."&amp;TEXT(MOD((HOUR(G50)*3600+MINUTE(G50)*60+SECOND(G50))/$J$3,60),"00")&amp;"/km"</f>
        <v>6.54/km</v>
      </c>
      <c r="I50" s="13">
        <f aca="true" t="shared" si="5" ref="I50:I55">G50-$G$5</f>
        <v>0.022222222222222223</v>
      </c>
      <c r="J50" s="13">
        <f>G50-INDEX($G$5:$G$109,MATCH(D50,$D$5:$D$109,0))</f>
        <v>0.02005787037037037</v>
      </c>
    </row>
    <row r="51" spans="1:10" ht="15" customHeight="1">
      <c r="A51" s="12">
        <v>47</v>
      </c>
      <c r="B51" s="32" t="s">
        <v>137</v>
      </c>
      <c r="C51" s="32" t="s">
        <v>138</v>
      </c>
      <c r="D51" s="12" t="s">
        <v>121</v>
      </c>
      <c r="E51" s="32" t="s">
        <v>139</v>
      </c>
      <c r="F51" s="13">
        <v>0.047974537037037045</v>
      </c>
      <c r="G51" s="13">
        <v>0.047974537037037045</v>
      </c>
      <c r="H51" s="12" t="str">
        <f t="shared" si="4"/>
        <v>6.55/km</v>
      </c>
      <c r="I51" s="13">
        <f t="shared" si="5"/>
        <v>0.0223263888888889</v>
      </c>
      <c r="J51" s="13">
        <f>G51-INDEX($G$5:$G$109,MATCH(D51,$D$5:$D$109,0))</f>
        <v>0.0032870370370370466</v>
      </c>
    </row>
    <row r="52" spans="1:10" ht="15" customHeight="1">
      <c r="A52" s="12">
        <v>48</v>
      </c>
      <c r="B52" s="32" t="s">
        <v>140</v>
      </c>
      <c r="C52" s="32" t="s">
        <v>141</v>
      </c>
      <c r="D52" s="12" t="s">
        <v>118</v>
      </c>
      <c r="E52" s="32" t="s">
        <v>139</v>
      </c>
      <c r="F52" s="13">
        <v>0.04806712962962963</v>
      </c>
      <c r="G52" s="13">
        <v>0.04806712962962963</v>
      </c>
      <c r="H52" s="12" t="str">
        <f t="shared" si="4"/>
        <v>6.55/km</v>
      </c>
      <c r="I52" s="13">
        <f t="shared" si="5"/>
        <v>0.022418981481481488</v>
      </c>
      <c r="J52" s="13">
        <f>G52-INDEX($G$5:$G$109,MATCH(D52,$D$5:$D$109,0))</f>
        <v>0.003576388888888893</v>
      </c>
    </row>
    <row r="53" spans="1:10" ht="15" customHeight="1">
      <c r="A53" s="12">
        <v>49</v>
      </c>
      <c r="B53" s="32" t="s">
        <v>142</v>
      </c>
      <c r="C53" s="32" t="s">
        <v>143</v>
      </c>
      <c r="D53" s="12" t="s">
        <v>144</v>
      </c>
      <c r="E53" s="32" t="s">
        <v>139</v>
      </c>
      <c r="F53" s="13">
        <v>0.048136574074074075</v>
      </c>
      <c r="G53" s="13">
        <v>0.048136574074074075</v>
      </c>
      <c r="H53" s="12" t="str">
        <f t="shared" si="4"/>
        <v>6.56/km</v>
      </c>
      <c r="I53" s="13">
        <f t="shared" si="5"/>
        <v>0.02248842592592593</v>
      </c>
      <c r="J53" s="13">
        <f>G53-INDEX($G$5:$G$109,MATCH(D53,$D$5:$D$109,0))</f>
        <v>0</v>
      </c>
    </row>
    <row r="54" spans="1:10" ht="15" customHeight="1">
      <c r="A54" s="12">
        <v>50</v>
      </c>
      <c r="B54" s="32" t="s">
        <v>145</v>
      </c>
      <c r="C54" s="32" t="s">
        <v>146</v>
      </c>
      <c r="D54" s="12" t="s">
        <v>121</v>
      </c>
      <c r="E54" s="32" t="s">
        <v>139</v>
      </c>
      <c r="F54" s="13">
        <v>0.04821759259259259</v>
      </c>
      <c r="G54" s="13">
        <v>0.04821759259259259</v>
      </c>
      <c r="H54" s="12" t="str">
        <f t="shared" si="4"/>
        <v>6.57/km</v>
      </c>
      <c r="I54" s="13">
        <f t="shared" si="5"/>
        <v>0.022569444444444444</v>
      </c>
      <c r="J54" s="13">
        <f>G54-INDEX($G$5:$G$109,MATCH(D54,$D$5:$D$109,0))</f>
        <v>0.0035300925925925916</v>
      </c>
    </row>
    <row r="55" spans="1:10" ht="15" customHeight="1">
      <c r="A55" s="16">
        <v>51</v>
      </c>
      <c r="B55" s="33" t="s">
        <v>147</v>
      </c>
      <c r="C55" s="33" t="s">
        <v>148</v>
      </c>
      <c r="D55" s="16" t="s">
        <v>121</v>
      </c>
      <c r="E55" s="33" t="s">
        <v>139</v>
      </c>
      <c r="F55" s="17">
        <v>0.04828703703703704</v>
      </c>
      <c r="G55" s="17">
        <v>0.04828703703703704</v>
      </c>
      <c r="H55" s="16" t="str">
        <f t="shared" si="4"/>
        <v>6.57/km</v>
      </c>
      <c r="I55" s="17">
        <f t="shared" si="5"/>
        <v>0.022638888888888892</v>
      </c>
      <c r="J55" s="17">
        <f>G55-INDEX($G$5:$G$109,MATCH(D55,$D$5:$D$109,0))</f>
        <v>0.00359953703703704</v>
      </c>
    </row>
  </sheetData>
  <sheetProtection/>
  <autoFilter ref="A4:J5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Memorial Bosi</v>
      </c>
      <c r="B1" s="43"/>
      <c r="C1" s="44"/>
    </row>
    <row r="2" spans="1:3" ht="24" customHeight="1">
      <c r="A2" s="40" t="str">
        <f>Individuale!A2</f>
        <v>7ª edizione </v>
      </c>
      <c r="B2" s="40"/>
      <c r="C2" s="40"/>
    </row>
    <row r="3" spans="1:3" ht="24" customHeight="1">
      <c r="A3" s="45" t="str">
        <f>Individuale!A3</f>
        <v>Posta (RI) Italia - Domenica 26/07/2015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3" t="s">
        <v>85</v>
      </c>
      <c r="C5" s="35">
        <v>8</v>
      </c>
    </row>
    <row r="6" spans="1:3" ht="15" customHeight="1">
      <c r="A6" s="22">
        <v>2</v>
      </c>
      <c r="B6" s="21" t="s">
        <v>43</v>
      </c>
      <c r="C6" s="36">
        <v>5</v>
      </c>
    </row>
    <row r="7" spans="1:3" ht="15" customHeight="1">
      <c r="A7" s="22">
        <v>3</v>
      </c>
      <c r="B7" s="21" t="s">
        <v>139</v>
      </c>
      <c r="C7" s="36">
        <v>5</v>
      </c>
    </row>
    <row r="8" spans="1:3" ht="15" customHeight="1">
      <c r="A8" s="22">
        <v>4</v>
      </c>
      <c r="B8" s="21" t="s">
        <v>39</v>
      </c>
      <c r="C8" s="36">
        <v>3</v>
      </c>
    </row>
    <row r="9" spans="1:3" ht="15" customHeight="1">
      <c r="A9" s="22">
        <v>5</v>
      </c>
      <c r="B9" s="21" t="s">
        <v>82</v>
      </c>
      <c r="C9" s="36">
        <v>2</v>
      </c>
    </row>
    <row r="10" spans="1:3" ht="15" customHeight="1">
      <c r="A10" s="22">
        <v>6</v>
      </c>
      <c r="B10" s="21" t="s">
        <v>110</v>
      </c>
      <c r="C10" s="36">
        <v>2</v>
      </c>
    </row>
    <row r="11" spans="1:3" ht="15" customHeight="1">
      <c r="A11" s="22">
        <v>7</v>
      </c>
      <c r="B11" s="21" t="s">
        <v>58</v>
      </c>
      <c r="C11" s="36">
        <v>2</v>
      </c>
    </row>
    <row r="12" spans="1:3" ht="15" customHeight="1">
      <c r="A12" s="22">
        <v>8</v>
      </c>
      <c r="B12" s="21" t="s">
        <v>63</v>
      </c>
      <c r="C12" s="36">
        <v>2</v>
      </c>
    </row>
    <row r="13" spans="1:3" ht="15" customHeight="1">
      <c r="A13" s="22">
        <v>9</v>
      </c>
      <c r="B13" s="21" t="s">
        <v>69</v>
      </c>
      <c r="C13" s="36">
        <v>2</v>
      </c>
    </row>
    <row r="14" spans="1:3" ht="15" customHeight="1">
      <c r="A14" s="22">
        <v>10</v>
      </c>
      <c r="B14" s="21" t="s">
        <v>55</v>
      </c>
      <c r="C14" s="36">
        <v>2</v>
      </c>
    </row>
    <row r="15" spans="1:3" ht="15" customHeight="1">
      <c r="A15" s="22">
        <v>11</v>
      </c>
      <c r="B15" s="21" t="s">
        <v>49</v>
      </c>
      <c r="C15" s="36">
        <v>2</v>
      </c>
    </row>
    <row r="16" spans="1:3" ht="15" customHeight="1">
      <c r="A16" s="22">
        <v>12</v>
      </c>
      <c r="B16" s="21" t="s">
        <v>128</v>
      </c>
      <c r="C16" s="36">
        <v>2</v>
      </c>
    </row>
    <row r="17" spans="1:3" ht="15" customHeight="1">
      <c r="A17" s="29">
        <v>13</v>
      </c>
      <c r="B17" s="30" t="s">
        <v>149</v>
      </c>
      <c r="C17" s="38">
        <v>1</v>
      </c>
    </row>
    <row r="18" spans="1:3" ht="15" customHeight="1">
      <c r="A18" s="22">
        <v>14</v>
      </c>
      <c r="B18" s="21" t="s">
        <v>47</v>
      </c>
      <c r="C18" s="36">
        <v>1</v>
      </c>
    </row>
    <row r="19" spans="1:3" ht="15" customHeight="1">
      <c r="A19" s="22">
        <v>15</v>
      </c>
      <c r="B19" s="21" t="s">
        <v>61</v>
      </c>
      <c r="C19" s="36">
        <v>1</v>
      </c>
    </row>
    <row r="20" spans="1:3" ht="15" customHeight="1">
      <c r="A20" s="22">
        <v>16</v>
      </c>
      <c r="B20" s="21" t="s">
        <v>80</v>
      </c>
      <c r="C20" s="36">
        <v>1</v>
      </c>
    </row>
    <row r="21" spans="1:3" ht="15" customHeight="1">
      <c r="A21" s="22">
        <v>17</v>
      </c>
      <c r="B21" s="21" t="s">
        <v>125</v>
      </c>
      <c r="C21" s="36">
        <v>1</v>
      </c>
    </row>
    <row r="22" spans="1:3" ht="15" customHeight="1">
      <c r="A22" s="22">
        <v>18</v>
      </c>
      <c r="B22" s="21" t="s">
        <v>96</v>
      </c>
      <c r="C22" s="36">
        <v>1</v>
      </c>
    </row>
    <row r="23" spans="1:3" ht="15" customHeight="1">
      <c r="A23" s="22">
        <v>19</v>
      </c>
      <c r="B23" s="21" t="s">
        <v>116</v>
      </c>
      <c r="C23" s="36">
        <v>1</v>
      </c>
    </row>
    <row r="24" spans="1:3" ht="15" customHeight="1">
      <c r="A24" s="22">
        <v>20</v>
      </c>
      <c r="B24" s="21" t="s">
        <v>78</v>
      </c>
      <c r="C24" s="36">
        <v>1</v>
      </c>
    </row>
    <row r="25" spans="1:3" ht="15" customHeight="1">
      <c r="A25" s="22">
        <v>21</v>
      </c>
      <c r="B25" s="21" t="s">
        <v>90</v>
      </c>
      <c r="C25" s="36">
        <v>1</v>
      </c>
    </row>
    <row r="26" spans="1:3" ht="15" customHeight="1">
      <c r="A26" s="22">
        <v>22</v>
      </c>
      <c r="B26" s="21" t="s">
        <v>103</v>
      </c>
      <c r="C26" s="36">
        <v>1</v>
      </c>
    </row>
    <row r="27" spans="1:3" ht="15" customHeight="1">
      <c r="A27" s="22">
        <v>23</v>
      </c>
      <c r="B27" s="21" t="s">
        <v>98</v>
      </c>
      <c r="C27" s="36">
        <v>1</v>
      </c>
    </row>
    <row r="28" spans="1:3" ht="15" customHeight="1">
      <c r="A28" s="22">
        <v>24</v>
      </c>
      <c r="B28" s="21" t="s">
        <v>31</v>
      </c>
      <c r="C28" s="36">
        <v>1</v>
      </c>
    </row>
    <row r="29" spans="1:3" ht="15" customHeight="1">
      <c r="A29" s="22">
        <v>25</v>
      </c>
      <c r="B29" s="21" t="s">
        <v>35</v>
      </c>
      <c r="C29" s="36">
        <v>1</v>
      </c>
    </row>
    <row r="30" spans="1:3" ht="15" customHeight="1">
      <c r="A30" s="26">
        <v>26</v>
      </c>
      <c r="B30" s="20" t="s">
        <v>87</v>
      </c>
      <c r="C30" s="37">
        <v>1</v>
      </c>
    </row>
    <row r="31" ht="12.75">
      <c r="C31" s="2">
        <f>SUM(C5:C30)</f>
        <v>51</v>
      </c>
    </row>
  </sheetData>
  <sheetProtection/>
  <autoFilter ref="A4:C5">
    <sortState ref="A5:C31">
      <sortCondition descending="1" sortBy="value" ref="C5:C3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2015-07-29T09:59:51Z</dcterms:modified>
  <cp:category/>
  <cp:version/>
  <cp:contentType/>
  <cp:contentStatus/>
</cp:coreProperties>
</file>