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<sst xmlns="http://schemas.openxmlformats.org/spreadsheetml/2006/main" count="362" uniqueCount="185">
  <si>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</si>
  <si>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</si>
  <si>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</si>
  <si>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</si>
  <si>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</si>
  <si>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</si>
  <si>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</si>
  <si>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</si>
  <si>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</si>
  <si>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</si>
  <si>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</si>
  <si>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</si>
  <si>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STEFANO</t>
  </si>
  <si>
    <t>MARCO</t>
  </si>
  <si>
    <t>GIUSEPPE</t>
  </si>
  <si>
    <t>PAOLO</t>
  </si>
  <si>
    <t>ROBERTO</t>
  </si>
  <si>
    <t>VINCENZO</t>
  </si>
  <si>
    <t>MAURIZIO</t>
  </si>
  <si>
    <t>SALVATORE</t>
  </si>
  <si>
    <t>LUCA</t>
  </si>
  <si>
    <t>ANTONIO</t>
  </si>
  <si>
    <t>PIETRO</t>
  </si>
  <si>
    <t>A.S.D. PODISTICA SOLIDARIETA'</t>
  </si>
  <si>
    <t>UISP ROMA</t>
  </si>
  <si>
    <t>PATRIZIO</t>
  </si>
  <si>
    <t>ROCCO</t>
  </si>
  <si>
    <t>INDIVIDUALE</t>
  </si>
  <si>
    <t>COZZOLINO</t>
  </si>
  <si>
    <t>ANTONIETTA</t>
  </si>
  <si>
    <t>-</t>
  </si>
  <si>
    <t>GUIDO</t>
  </si>
  <si>
    <t>ALESSANDRO</t>
  </si>
  <si>
    <t>MASSIMO</t>
  </si>
  <si>
    <t>MAURO</t>
  </si>
  <si>
    <t>LIBERTY ATLETIC</t>
  </si>
  <si>
    <t>ATLETICA PEGASO</t>
  </si>
  <si>
    <t>EMILIANO</t>
  </si>
  <si>
    <t>FABIO</t>
  </si>
  <si>
    <t>VITALE</t>
  </si>
  <si>
    <t>GABRIELE</t>
  </si>
  <si>
    <t>CLAUDIO</t>
  </si>
  <si>
    <t>GIANLUCA</t>
  </si>
  <si>
    <t>FALABELLA</t>
  </si>
  <si>
    <t>FABRIZIO</t>
  </si>
  <si>
    <t>CRISTIANO</t>
  </si>
  <si>
    <t>FEDERICO</t>
  </si>
  <si>
    <t>PODISTICA ERETUM</t>
  </si>
  <si>
    <t>D'ORAZIO</t>
  </si>
  <si>
    <t>GUIDA</t>
  </si>
  <si>
    <t>LEONE</t>
  </si>
  <si>
    <t>ALESSIO</t>
  </si>
  <si>
    <t>GIANCARLO</t>
  </si>
  <si>
    <t>RENZO</t>
  </si>
  <si>
    <t>D'AGOSTINO</t>
  </si>
  <si>
    <t>LAURA</t>
  </si>
  <si>
    <t>ENRICO</t>
  </si>
  <si>
    <t>ROSSI</t>
  </si>
  <si>
    <t>ANNUNZIATA</t>
  </si>
  <si>
    <t>FRANCESCA</t>
  </si>
  <si>
    <t>MONICA</t>
  </si>
  <si>
    <t>ANTONELLO</t>
  </si>
  <si>
    <t>PETRELLI</t>
  </si>
  <si>
    <t>DAVID</t>
  </si>
  <si>
    <t>FLAMMINI</t>
  </si>
  <si>
    <t>CHIARA</t>
  </si>
  <si>
    <t>GIORGIO</t>
  </si>
  <si>
    <t>FORHANS TEAM</t>
  </si>
  <si>
    <t>LA MONTAGNA</t>
  </si>
  <si>
    <t>CLEMENTE</t>
  </si>
  <si>
    <t>ELISA</t>
  </si>
  <si>
    <t>MARIA ONORINA</t>
  </si>
  <si>
    <t>PAOLA</t>
  </si>
  <si>
    <t>GENTILI</t>
  </si>
  <si>
    <t>NELLO</t>
  </si>
  <si>
    <t>DI CARLO</t>
  </si>
  <si>
    <t>MARSILIA</t>
  </si>
  <si>
    <t>IVANO</t>
  </si>
  <si>
    <t>AUGUSTO</t>
  </si>
  <si>
    <t>CATULLO</t>
  </si>
  <si>
    <t>CAVALLI</t>
  </si>
  <si>
    <t>SARA</t>
  </si>
  <si>
    <t>SILVIA</t>
  </si>
  <si>
    <t>DIMITROVA</t>
  </si>
  <si>
    <t>VINCI</t>
  </si>
  <si>
    <t>PIRAS</t>
  </si>
  <si>
    <t>LAMBERTO</t>
  </si>
  <si>
    <t>BIANCHINI</t>
  </si>
  <si>
    <t>ROMA ATLETICA</t>
  </si>
  <si>
    <t>ANNA MARIA</t>
  </si>
  <si>
    <t>SILVESTRI</t>
  </si>
  <si>
    <t>CROCE</t>
  </si>
  <si>
    <t>PALLOTTI</t>
  </si>
  <si>
    <t>ILARIA</t>
  </si>
  <si>
    <t>ROMA ROAD RUNNERS</t>
  </si>
  <si>
    <t>RENZI</t>
  </si>
  <si>
    <t>ANTONUCCI</t>
  </si>
  <si>
    <t>MARIKA</t>
  </si>
  <si>
    <t>TIRRENO ATLETICA</t>
  </si>
  <si>
    <t>GRANELLA</t>
  </si>
  <si>
    <t>AIRONE ATLETICA</t>
  </si>
  <si>
    <t>FARAONI</t>
  </si>
  <si>
    <t>BENTIVENGA</t>
  </si>
  <si>
    <t>CALFAPIETRA</t>
  </si>
  <si>
    <t>ASD S.MARINELLA RUNNERS</t>
  </si>
  <si>
    <t>MEIATTINI</t>
  </si>
  <si>
    <t>UISP CIVITAVECCHIA</t>
  </si>
  <si>
    <t>PAOLACCI</t>
  </si>
  <si>
    <t>PODISTICA ALSIUM</t>
  </si>
  <si>
    <t>PUCCILLI</t>
  </si>
  <si>
    <t>SCOTTI</t>
  </si>
  <si>
    <t>MONTI DELLA TOLFA</t>
  </si>
  <si>
    <t>MINISINI</t>
  </si>
  <si>
    <t>GRUPPO MILLEPIEDI</t>
  </si>
  <si>
    <t>ANNA BABY</t>
  </si>
  <si>
    <t>FORUM</t>
  </si>
  <si>
    <t>FIERLI</t>
  </si>
  <si>
    <t>TEAM LADISPOLI TRIATHLON</t>
  </si>
  <si>
    <t>CARIMINI</t>
  </si>
  <si>
    <t>A.S. TRA ROMA</t>
  </si>
  <si>
    <t>ATLETICA NEPI</t>
  </si>
  <si>
    <t>VALLE</t>
  </si>
  <si>
    <t>NAFRA</t>
  </si>
  <si>
    <t>PODISTICA CASALOTTI</t>
  </si>
  <si>
    <t>ORONI</t>
  </si>
  <si>
    <t>ZANO</t>
  </si>
  <si>
    <t>RIPPO</t>
  </si>
  <si>
    <t>ASD ETRURIAN</t>
  </si>
  <si>
    <t>ZOPPI</t>
  </si>
  <si>
    <t>DENISE</t>
  </si>
  <si>
    <t>CAERERE TREKKING</t>
  </si>
  <si>
    <t>VEZZANI</t>
  </si>
  <si>
    <t>URSINO</t>
  </si>
  <si>
    <t>BENVISTO</t>
  </si>
  <si>
    <t>CRAZY RUNNERS NOMENTANO</t>
  </si>
  <si>
    <t>GRIMALDI</t>
  </si>
  <si>
    <t>MILANESI</t>
  </si>
  <si>
    <t>SCAGLIOTTI</t>
  </si>
  <si>
    <t>ROMIRI</t>
  </si>
  <si>
    <t>L.A.G.O.S. DEI MARSI</t>
  </si>
  <si>
    <t>MARIA CIRA</t>
  </si>
  <si>
    <t>FANI</t>
  </si>
  <si>
    <t>VIRGILI</t>
  </si>
  <si>
    <t xml:space="preserve">CIERVO </t>
  </si>
  <si>
    <t>GOFFI</t>
  </si>
  <si>
    <t>PEIFFER</t>
  </si>
  <si>
    <t>DANIEL</t>
  </si>
  <si>
    <t>BITTI</t>
  </si>
  <si>
    <t>FIOVO</t>
  </si>
  <si>
    <t>GALLENO</t>
  </si>
  <si>
    <t>RONIT</t>
  </si>
  <si>
    <t>HALPERIN</t>
  </si>
  <si>
    <t>MASTROPIETRO</t>
  </si>
  <si>
    <t>MARTUCCI</t>
  </si>
  <si>
    <t>PUNIELLO</t>
  </si>
  <si>
    <t>PRIORE</t>
  </si>
  <si>
    <t>TOPPETTA</t>
  </si>
  <si>
    <t>LIO'</t>
  </si>
  <si>
    <t>SS LAZIO ATLETICA</t>
  </si>
  <si>
    <t>GIANFERRO</t>
  </si>
  <si>
    <t>ANNA PAOLA</t>
  </si>
  <si>
    <t>CAERE TREKKING</t>
  </si>
  <si>
    <t>BERARDO</t>
  </si>
  <si>
    <t>K42 ROMA</t>
  </si>
  <si>
    <t>VOLO</t>
  </si>
  <si>
    <t xml:space="preserve">PRECE </t>
  </si>
  <si>
    <t>MARATONA DI ROMA</t>
  </si>
  <si>
    <t>TRAIL DEI DUE LAGHI</t>
  </si>
  <si>
    <t>COPPOLA</t>
  </si>
  <si>
    <t>BARTOCCI</t>
  </si>
  <si>
    <t>LEPROTTI VILLA ADA</t>
  </si>
  <si>
    <t>PAVARIN</t>
  </si>
  <si>
    <t>CLEMENTI</t>
  </si>
  <si>
    <t>GIADA</t>
  </si>
  <si>
    <t>TOSTI</t>
  </si>
  <si>
    <t>TANYA</t>
  </si>
  <si>
    <t>CASSIA</t>
  </si>
  <si>
    <t>ANFILOTKA KIROLOVA</t>
  </si>
  <si>
    <t>ROSSI DE GASPERIS</t>
  </si>
  <si>
    <t>TALINI</t>
  </si>
  <si>
    <t>CARDIA</t>
  </si>
  <si>
    <t>ROMA ACQUACETOSA</t>
  </si>
  <si>
    <t xml:space="preserve">Trofeo Todaro Sport </t>
  </si>
  <si>
    <t>5ª edizione</t>
  </si>
  <si>
    <t>Ladispoli (RM) Italia - Domenica 19/10/2014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</si>
</sst>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21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21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2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50" fillId="35" borderId="13" xfId="0" applyNumberFormat="1" applyFont="1" applyFill="1" applyBorder="1" applyAlignment="1" applyProtection="1">
      <alignment horizontal="left" vertical="center"/>
      <protection/>
    </xf>
    <xf numFmtId="0" fontId="50" fillId="35" borderId="13" xfId="0" applyNumberFormat="1" applyFont="1" applyFill="1" applyBorder="1" applyAlignment="1" applyProtection="1">
      <alignment horizontal="center" vertical="center"/>
      <protection/>
    </xf>
    <xf numFmtId="21" fontId="50" fillId="35" borderId="1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182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183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184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5" t="s">
        <v>79</v>
      </c>
      <c r="C5" s="35" t="s">
        <v>37</v>
      </c>
      <c r="D5" s="42" t="s">
        <v>30</v>
      </c>
      <c r="E5" s="35" t="s">
        <v>98</v>
      </c>
      <c r="F5" s="36">
        <v>0.020185185185185184</v>
      </c>
      <c r="G5" s="36">
        <v>0.020185185185185184</v>
      </c>
      <c r="H5" s="11" t="str">
        <f>TEXT(INT((HOUR(G5)*3600+MINUTE(G5)*60+SECOND(G5))/$J$3/60),"0")&amp;"."&amp;TEXT(MOD((HOUR(G5)*3600+MINUTE(G5)*60+SECOND(G5))/$J$3,60),"00")&amp;"/km"</f>
        <v>2.54/km</v>
      </c>
      <c r="I5" s="19">
        <f>G5-$G$5</f>
        <v>0</v>
      </c>
      <c r="J5" s="19">
        <f>G5-INDEX($G$5:$G$82,MATCH(D5,$D$5:$D$82,0))</f>
        <v>0</v>
      </c>
    </row>
    <row r="6" spans="1:10" s="10" customFormat="1" ht="15" customHeight="1">
      <c r="A6" s="12">
        <v>2</v>
      </c>
      <c r="B6" s="37" t="s">
        <v>99</v>
      </c>
      <c r="C6" s="37" t="s">
        <v>40</v>
      </c>
      <c r="D6" s="43" t="s">
        <v>30</v>
      </c>
      <c r="E6" s="37" t="s">
        <v>100</v>
      </c>
      <c r="F6" s="38">
        <v>0.02068287037037037</v>
      </c>
      <c r="G6" s="38">
        <v>0.02068287037037037</v>
      </c>
      <c r="H6" s="12" t="str">
        <f aca="true" t="shared" si="0" ref="H6:H69">TEXT(INT((HOUR(G6)*3600+MINUTE(G6)*60+SECOND(G6))/$J$3/60),"0")&amp;"."&amp;TEXT(MOD((HOUR(G6)*3600+MINUTE(G6)*60+SECOND(G6))/$J$3,60),"00")&amp;"/km"</f>
        <v>2.59/km</v>
      </c>
      <c r="I6" s="13">
        <f aca="true" t="shared" si="1" ref="I6:I69">G6-$G$5</f>
        <v>0.0004976851851851843</v>
      </c>
      <c r="J6" s="13">
        <f>G6-INDEX($G$5:$G$82,MATCH(D6,$D$5:$D$82,0))</f>
        <v>0.0004976851851851843</v>
      </c>
    </row>
    <row r="7" spans="1:10" s="10" customFormat="1" ht="15" customHeight="1">
      <c r="A7" s="12">
        <v>3</v>
      </c>
      <c r="B7" s="37" t="s">
        <v>101</v>
      </c>
      <c r="C7" s="37" t="s">
        <v>41</v>
      </c>
      <c r="D7" s="43" t="s">
        <v>30</v>
      </c>
      <c r="E7" s="37" t="s">
        <v>94</v>
      </c>
      <c r="F7" s="38">
        <v>0.021909722222222223</v>
      </c>
      <c r="G7" s="38">
        <v>0.021909722222222223</v>
      </c>
      <c r="H7" s="12" t="str">
        <f t="shared" si="0"/>
        <v>3.09/km</v>
      </c>
      <c r="I7" s="13">
        <f t="shared" si="1"/>
        <v>0.0017245370370370383</v>
      </c>
      <c r="J7" s="13">
        <f>G7-INDEX($G$5:$G$82,MATCH(D7,$D$5:$D$82,0))</f>
        <v>0.0017245370370370383</v>
      </c>
    </row>
    <row r="8" spans="1:10" s="10" customFormat="1" ht="15" customHeight="1">
      <c r="A8" s="12">
        <v>4</v>
      </c>
      <c r="B8" s="37" t="s">
        <v>102</v>
      </c>
      <c r="C8" s="37" t="s">
        <v>56</v>
      </c>
      <c r="D8" s="43" t="s">
        <v>30</v>
      </c>
      <c r="E8" s="37" t="s">
        <v>27</v>
      </c>
      <c r="F8" s="38">
        <v>0.02232638888888889</v>
      </c>
      <c r="G8" s="38">
        <v>0.02232638888888889</v>
      </c>
      <c r="H8" s="12" t="str">
        <f t="shared" si="0"/>
        <v>3.13/km</v>
      </c>
      <c r="I8" s="13">
        <f t="shared" si="1"/>
        <v>0.002141203703703704</v>
      </c>
      <c r="J8" s="13">
        <f>G8-INDEX($G$5:$G$82,MATCH(D8,$D$5:$D$82,0))</f>
        <v>0.002141203703703704</v>
      </c>
    </row>
    <row r="9" spans="1:10" s="10" customFormat="1" ht="15" customHeight="1">
      <c r="A9" s="12">
        <v>5</v>
      </c>
      <c r="B9" s="37" t="s">
        <v>103</v>
      </c>
      <c r="C9" s="37" t="s">
        <v>66</v>
      </c>
      <c r="D9" s="43" t="s">
        <v>30</v>
      </c>
      <c r="E9" s="37" t="s">
        <v>104</v>
      </c>
      <c r="F9" s="38">
        <v>0.022893518518518518</v>
      </c>
      <c r="G9" s="38">
        <v>0.022893518518518518</v>
      </c>
      <c r="H9" s="12" t="str">
        <f t="shared" si="0"/>
        <v>3.18/km</v>
      </c>
      <c r="I9" s="13">
        <f t="shared" si="1"/>
        <v>0.0027083333333333334</v>
      </c>
      <c r="J9" s="13">
        <f>G9-INDEX($G$5:$G$82,MATCH(D9,$D$5:$D$82,0))</f>
        <v>0.0027083333333333334</v>
      </c>
    </row>
    <row r="10" spans="1:10" s="10" customFormat="1" ht="15" customHeight="1">
      <c r="A10" s="12">
        <v>6</v>
      </c>
      <c r="B10" s="37" t="s">
        <v>105</v>
      </c>
      <c r="C10" s="37" t="s">
        <v>46</v>
      </c>
      <c r="D10" s="43" t="s">
        <v>30</v>
      </c>
      <c r="E10" s="39" t="s">
        <v>88</v>
      </c>
      <c r="F10" s="38">
        <v>0.023055555555555555</v>
      </c>
      <c r="G10" s="38">
        <v>0.023055555555555555</v>
      </c>
      <c r="H10" s="12" t="str">
        <f t="shared" si="0"/>
        <v>3.19/km</v>
      </c>
      <c r="I10" s="13">
        <f t="shared" si="1"/>
        <v>0.0028703703703703703</v>
      </c>
      <c r="J10" s="13">
        <f>G10-INDEX($G$5:$G$82,MATCH(D10,$D$5:$D$82,0))</f>
        <v>0.0028703703703703703</v>
      </c>
    </row>
    <row r="11" spans="1:10" s="10" customFormat="1" ht="15" customHeight="1">
      <c r="A11" s="12">
        <v>7</v>
      </c>
      <c r="B11" s="37" t="s">
        <v>43</v>
      </c>
      <c r="C11" s="37" t="s">
        <v>44</v>
      </c>
      <c r="D11" s="43" t="s">
        <v>30</v>
      </c>
      <c r="E11" s="37" t="s">
        <v>106</v>
      </c>
      <c r="F11" s="38">
        <v>0.023541666666666666</v>
      </c>
      <c r="G11" s="38">
        <v>0.023541666666666666</v>
      </c>
      <c r="H11" s="12" t="str">
        <f t="shared" si="0"/>
        <v>3.23/km</v>
      </c>
      <c r="I11" s="13">
        <f t="shared" si="1"/>
        <v>0.003356481481481481</v>
      </c>
      <c r="J11" s="13">
        <f>G11-INDEX($G$5:$G$82,MATCH(D11,$D$5:$D$82,0))</f>
        <v>0.003356481481481481</v>
      </c>
    </row>
    <row r="12" spans="1:10" s="10" customFormat="1" ht="15" customHeight="1">
      <c r="A12" s="12">
        <v>8</v>
      </c>
      <c r="B12" s="37" t="s">
        <v>107</v>
      </c>
      <c r="C12" s="37" t="s">
        <v>52</v>
      </c>
      <c r="D12" s="43" t="s">
        <v>30</v>
      </c>
      <c r="E12" s="37" t="s">
        <v>108</v>
      </c>
      <c r="F12" s="38">
        <v>0.02378472222222222</v>
      </c>
      <c r="G12" s="38">
        <v>0.02378472222222222</v>
      </c>
      <c r="H12" s="12" t="str">
        <f t="shared" si="0"/>
        <v>3.26/km</v>
      </c>
      <c r="I12" s="13">
        <f t="shared" si="1"/>
        <v>0.0035995370370370365</v>
      </c>
      <c r="J12" s="13">
        <f>G12-INDEX($G$5:$G$82,MATCH(D12,$D$5:$D$82,0))</f>
        <v>0.0035995370370370365</v>
      </c>
    </row>
    <row r="13" spans="1:10" s="10" customFormat="1" ht="15" customHeight="1">
      <c r="A13" s="12">
        <v>9</v>
      </c>
      <c r="B13" s="37" t="s">
        <v>109</v>
      </c>
      <c r="C13" s="37" t="s">
        <v>13</v>
      </c>
      <c r="D13" s="43" t="s">
        <v>30</v>
      </c>
      <c r="E13" s="37" t="s">
        <v>47</v>
      </c>
      <c r="F13" s="38">
        <v>0.023796296296296298</v>
      </c>
      <c r="G13" s="38">
        <v>0.023796296296296298</v>
      </c>
      <c r="H13" s="12" t="str">
        <f t="shared" si="0"/>
        <v>3.26/km</v>
      </c>
      <c r="I13" s="13">
        <f t="shared" si="1"/>
        <v>0.0036111111111111135</v>
      </c>
      <c r="J13" s="13">
        <f>G13-INDEX($G$5:$G$82,MATCH(D13,$D$5:$D$82,0))</f>
        <v>0.0036111111111111135</v>
      </c>
    </row>
    <row r="14" spans="1:10" s="10" customFormat="1" ht="15" customHeight="1">
      <c r="A14" s="12">
        <v>10</v>
      </c>
      <c r="B14" s="37" t="s">
        <v>110</v>
      </c>
      <c r="C14" s="37" t="s">
        <v>77</v>
      </c>
      <c r="D14" s="43" t="s">
        <v>30</v>
      </c>
      <c r="E14" s="37" t="s">
        <v>111</v>
      </c>
      <c r="F14" s="38">
        <v>0.024270833333333332</v>
      </c>
      <c r="G14" s="38">
        <v>0.024270833333333332</v>
      </c>
      <c r="H14" s="12" t="str">
        <f t="shared" si="0"/>
        <v>3.30/km</v>
      </c>
      <c r="I14" s="13">
        <f t="shared" si="1"/>
        <v>0.004085648148148147</v>
      </c>
      <c r="J14" s="13">
        <f>G14-INDEX($G$5:$G$82,MATCH(D14,$D$5:$D$82,0))</f>
        <v>0.004085648148148147</v>
      </c>
    </row>
    <row r="15" spans="1:10" s="10" customFormat="1" ht="15" customHeight="1">
      <c r="A15" s="12">
        <v>11</v>
      </c>
      <c r="B15" s="37" t="s">
        <v>48</v>
      </c>
      <c r="C15" s="37" t="s">
        <v>32</v>
      </c>
      <c r="D15" s="43" t="s">
        <v>30</v>
      </c>
      <c r="E15" s="37" t="s">
        <v>35</v>
      </c>
      <c r="F15" s="38">
        <v>0.024525462962962964</v>
      </c>
      <c r="G15" s="38">
        <v>0.024525462962962964</v>
      </c>
      <c r="H15" s="12" t="str">
        <f t="shared" si="0"/>
        <v>3.32/km</v>
      </c>
      <c r="I15" s="13">
        <f t="shared" si="1"/>
        <v>0.00434027777777778</v>
      </c>
      <c r="J15" s="13">
        <f>G15-INDEX($G$5:$G$82,MATCH(D15,$D$5:$D$82,0))</f>
        <v>0.00434027777777778</v>
      </c>
    </row>
    <row r="16" spans="1:10" s="10" customFormat="1" ht="15" customHeight="1">
      <c r="A16" s="12">
        <v>12</v>
      </c>
      <c r="B16" s="37" t="s">
        <v>112</v>
      </c>
      <c r="C16" s="37" t="s">
        <v>16</v>
      </c>
      <c r="D16" s="43" t="s">
        <v>30</v>
      </c>
      <c r="E16" s="37" t="s">
        <v>113</v>
      </c>
      <c r="F16" s="38">
        <v>0.024733796296296295</v>
      </c>
      <c r="G16" s="38">
        <v>0.024733796296296295</v>
      </c>
      <c r="H16" s="12" t="str">
        <f t="shared" si="0"/>
        <v>3.34/km</v>
      </c>
      <c r="I16" s="13">
        <f t="shared" si="1"/>
        <v>0.004548611111111111</v>
      </c>
      <c r="J16" s="13">
        <f>G16-INDEX($G$5:$G$82,MATCH(D16,$D$5:$D$82,0))</f>
        <v>0.004548611111111111</v>
      </c>
    </row>
    <row r="17" spans="1:10" s="10" customFormat="1" ht="15" customHeight="1">
      <c r="A17" s="12">
        <v>13</v>
      </c>
      <c r="B17" s="37" t="s">
        <v>34</v>
      </c>
      <c r="C17" s="37" t="s">
        <v>12</v>
      </c>
      <c r="D17" s="43" t="s">
        <v>30</v>
      </c>
      <c r="E17" s="37" t="s">
        <v>113</v>
      </c>
      <c r="F17" s="38">
        <v>0.024895833333333332</v>
      </c>
      <c r="G17" s="38">
        <v>0.024895833333333332</v>
      </c>
      <c r="H17" s="12" t="str">
        <f t="shared" si="0"/>
        <v>3.35/km</v>
      </c>
      <c r="I17" s="13">
        <f t="shared" si="1"/>
        <v>0.004710648148148148</v>
      </c>
      <c r="J17" s="13">
        <f>G17-INDEX($G$5:$G$82,MATCH(D17,$D$5:$D$82,0))</f>
        <v>0.004710648148148148</v>
      </c>
    </row>
    <row r="18" spans="1:10" s="10" customFormat="1" ht="15" customHeight="1">
      <c r="A18" s="12">
        <v>14</v>
      </c>
      <c r="B18" s="37" t="s">
        <v>95</v>
      </c>
      <c r="C18" s="37" t="s">
        <v>53</v>
      </c>
      <c r="D18" s="43" t="s">
        <v>30</v>
      </c>
      <c r="E18" s="37" t="s">
        <v>114</v>
      </c>
      <c r="F18" s="38">
        <v>0.024988425925925924</v>
      </c>
      <c r="G18" s="38">
        <v>0.024988425925925924</v>
      </c>
      <c r="H18" s="12" t="str">
        <f t="shared" si="0"/>
        <v>3.36/km</v>
      </c>
      <c r="I18" s="13">
        <f t="shared" si="1"/>
        <v>0.00480324074074074</v>
      </c>
      <c r="J18" s="13">
        <f>G18-INDEX($G$5:$G$82,MATCH(D18,$D$5:$D$82,0))</f>
        <v>0.00480324074074074</v>
      </c>
    </row>
    <row r="19" spans="1:10" s="10" customFormat="1" ht="15" customHeight="1">
      <c r="A19" s="12">
        <v>15</v>
      </c>
      <c r="B19" s="37" t="s">
        <v>85</v>
      </c>
      <c r="C19" s="37" t="s">
        <v>61</v>
      </c>
      <c r="D19" s="43" t="s">
        <v>30</v>
      </c>
      <c r="E19" s="37" t="s">
        <v>35</v>
      </c>
      <c r="F19" s="38">
        <v>0.025127314814814814</v>
      </c>
      <c r="G19" s="38">
        <v>0.025127314814814814</v>
      </c>
      <c r="H19" s="12" t="str">
        <f t="shared" si="0"/>
        <v>3.37/km</v>
      </c>
      <c r="I19" s="13">
        <f t="shared" si="1"/>
        <v>0.00494212962962963</v>
      </c>
      <c r="J19" s="13">
        <f>G19-INDEX($G$5:$G$82,MATCH(D19,$D$5:$D$82,0))</f>
        <v>0.00494212962962963</v>
      </c>
    </row>
    <row r="20" spans="1:10" s="10" customFormat="1" ht="15" customHeight="1">
      <c r="A20" s="12">
        <v>16</v>
      </c>
      <c r="B20" s="37" t="s">
        <v>84</v>
      </c>
      <c r="C20" s="37" t="s">
        <v>82</v>
      </c>
      <c r="D20" s="43" t="s">
        <v>30</v>
      </c>
      <c r="E20" s="37" t="s">
        <v>115</v>
      </c>
      <c r="F20" s="38">
        <v>0.02519675925925926</v>
      </c>
      <c r="G20" s="38">
        <v>0.02519675925925926</v>
      </c>
      <c r="H20" s="12" t="str">
        <f t="shared" si="0"/>
        <v>3.38/km</v>
      </c>
      <c r="I20" s="13">
        <f t="shared" si="1"/>
        <v>0.0050115740740740745</v>
      </c>
      <c r="J20" s="13">
        <f>G20-INDEX($G$5:$G$82,MATCH(D20,$D$5:$D$82,0))</f>
        <v>0.0050115740740740745</v>
      </c>
    </row>
    <row r="21" spans="1:10" ht="15" customHeight="1">
      <c r="A21" s="12">
        <v>17</v>
      </c>
      <c r="B21" s="37" t="s">
        <v>58</v>
      </c>
      <c r="C21" s="37" t="s">
        <v>14</v>
      </c>
      <c r="D21" s="43" t="s">
        <v>30</v>
      </c>
      <c r="E21" s="37" t="s">
        <v>35</v>
      </c>
      <c r="F21" s="38">
        <v>0.02525462962962963</v>
      </c>
      <c r="G21" s="38">
        <v>0.02525462962962963</v>
      </c>
      <c r="H21" s="12" t="str">
        <f t="shared" si="0"/>
        <v>3.38/km</v>
      </c>
      <c r="I21" s="13">
        <f t="shared" si="1"/>
        <v>0.005069444444444446</v>
      </c>
      <c r="J21" s="13">
        <f>G21-INDEX($G$5:$G$82,MATCH(D21,$D$5:$D$82,0))</f>
        <v>0.005069444444444446</v>
      </c>
    </row>
    <row r="22" spans="1:10" ht="15" customHeight="1">
      <c r="A22" s="12">
        <v>18</v>
      </c>
      <c r="B22" s="37" t="s">
        <v>116</v>
      </c>
      <c r="C22" s="37" t="s">
        <v>12</v>
      </c>
      <c r="D22" s="43" t="s">
        <v>30</v>
      </c>
      <c r="E22" s="37" t="s">
        <v>117</v>
      </c>
      <c r="F22" s="38">
        <v>0.025983796296296297</v>
      </c>
      <c r="G22" s="38">
        <v>0.025983796296296297</v>
      </c>
      <c r="H22" s="12" t="str">
        <f t="shared" si="0"/>
        <v>3.45/km</v>
      </c>
      <c r="I22" s="13">
        <f t="shared" si="1"/>
        <v>0.005798611111111112</v>
      </c>
      <c r="J22" s="13">
        <f>G22-INDEX($G$5:$G$82,MATCH(D22,$D$5:$D$82,0))</f>
        <v>0.005798611111111112</v>
      </c>
    </row>
    <row r="23" spans="1:10" ht="15" customHeight="1">
      <c r="A23" s="12">
        <v>19</v>
      </c>
      <c r="B23" s="37" t="s">
        <v>118</v>
      </c>
      <c r="C23" s="37" t="s">
        <v>12</v>
      </c>
      <c r="D23" s="43" t="s">
        <v>30</v>
      </c>
      <c r="E23" s="37" t="s">
        <v>119</v>
      </c>
      <c r="F23" s="38">
        <v>0.02616898148148148</v>
      </c>
      <c r="G23" s="38">
        <v>0.02616898148148148</v>
      </c>
      <c r="H23" s="12" t="str">
        <f t="shared" si="0"/>
        <v>3.46/km</v>
      </c>
      <c r="I23" s="13">
        <f t="shared" si="1"/>
        <v>0.005983796296296296</v>
      </c>
      <c r="J23" s="13">
        <f>G23-INDEX($G$5:$G$82,MATCH(D23,$D$5:$D$82,0))</f>
        <v>0.005983796296296296</v>
      </c>
    </row>
    <row r="24" spans="1:10" ht="15" customHeight="1">
      <c r="A24" s="12">
        <v>20</v>
      </c>
      <c r="B24" s="37" t="s">
        <v>54</v>
      </c>
      <c r="C24" s="37" t="s">
        <v>29</v>
      </c>
      <c r="D24" s="43" t="s">
        <v>30</v>
      </c>
      <c r="E24" s="37" t="s">
        <v>120</v>
      </c>
      <c r="F24" s="38">
        <v>0.02638888888888889</v>
      </c>
      <c r="G24" s="38">
        <v>0.02638888888888889</v>
      </c>
      <c r="H24" s="12" t="str">
        <f t="shared" si="0"/>
        <v>3.48/km</v>
      </c>
      <c r="I24" s="13">
        <f t="shared" si="1"/>
        <v>0.006203703703703704</v>
      </c>
      <c r="J24" s="13">
        <f>G24-INDEX($G$5:$G$82,MATCH(D24,$D$5:$D$82,0))</f>
        <v>0.006203703703703704</v>
      </c>
    </row>
    <row r="25" spans="1:10" ht="15" customHeight="1">
      <c r="A25" s="12">
        <v>21</v>
      </c>
      <c r="B25" s="37" t="s">
        <v>121</v>
      </c>
      <c r="C25" s="37" t="s">
        <v>78</v>
      </c>
      <c r="D25" s="43" t="s">
        <v>30</v>
      </c>
      <c r="E25" s="37" t="s">
        <v>27</v>
      </c>
      <c r="F25" s="38">
        <v>0.02642361111111111</v>
      </c>
      <c r="G25" s="38">
        <v>0.02642361111111111</v>
      </c>
      <c r="H25" s="12" t="str">
        <f t="shared" si="0"/>
        <v>3.48/km</v>
      </c>
      <c r="I25" s="13">
        <f t="shared" si="1"/>
        <v>0.006238425925925925</v>
      </c>
      <c r="J25" s="13">
        <f>G25-INDEX($G$5:$G$82,MATCH(D25,$D$5:$D$82,0))</f>
        <v>0.006238425925925925</v>
      </c>
    </row>
    <row r="26" spans="1:10" ht="15" customHeight="1">
      <c r="A26" s="12">
        <v>22</v>
      </c>
      <c r="B26" s="37" t="s">
        <v>122</v>
      </c>
      <c r="C26" s="37" t="s">
        <v>38</v>
      </c>
      <c r="D26" s="43" t="s">
        <v>30</v>
      </c>
      <c r="E26" s="37" t="s">
        <v>123</v>
      </c>
      <c r="F26" s="38">
        <v>0.0265625</v>
      </c>
      <c r="G26" s="38">
        <v>0.0265625</v>
      </c>
      <c r="H26" s="12" t="str">
        <f t="shared" si="0"/>
        <v>3.50/km</v>
      </c>
      <c r="I26" s="13">
        <f t="shared" si="1"/>
        <v>0.006377314814814815</v>
      </c>
      <c r="J26" s="13">
        <f>G26-INDEX($G$5:$G$82,MATCH(D26,$D$5:$D$82,0))</f>
        <v>0.006377314814814815</v>
      </c>
    </row>
    <row r="27" spans="1:10" ht="15" customHeight="1">
      <c r="A27" s="12">
        <v>23</v>
      </c>
      <c r="B27" s="37" t="s">
        <v>124</v>
      </c>
      <c r="C27" s="37" t="s">
        <v>16</v>
      </c>
      <c r="D27" s="43" t="s">
        <v>30</v>
      </c>
      <c r="E27" s="37" t="s">
        <v>24</v>
      </c>
      <c r="F27" s="38">
        <v>0.026782407407407408</v>
      </c>
      <c r="G27" s="38">
        <v>0.026782407407407408</v>
      </c>
      <c r="H27" s="12" t="str">
        <f t="shared" si="0"/>
        <v>3.51/km</v>
      </c>
      <c r="I27" s="13">
        <f t="shared" si="1"/>
        <v>0.006597222222222223</v>
      </c>
      <c r="J27" s="13">
        <f>G27-INDEX($G$5:$G$82,MATCH(D27,$D$5:$D$82,0))</f>
        <v>0.006597222222222223</v>
      </c>
    </row>
    <row r="28" spans="1:10" ht="15" customHeight="1">
      <c r="A28" s="12">
        <v>24</v>
      </c>
      <c r="B28" s="37" t="s">
        <v>125</v>
      </c>
      <c r="C28" s="37" t="s">
        <v>31</v>
      </c>
      <c r="D28" s="43" t="s">
        <v>30</v>
      </c>
      <c r="E28" s="37" t="s">
        <v>114</v>
      </c>
      <c r="F28" s="38">
        <v>0.026793981481481485</v>
      </c>
      <c r="G28" s="38">
        <v>0.026793981481481485</v>
      </c>
      <c r="H28" s="12" t="str">
        <f t="shared" si="0"/>
        <v>3.52/km</v>
      </c>
      <c r="I28" s="13">
        <f t="shared" si="1"/>
        <v>0.0066087962962963</v>
      </c>
      <c r="J28" s="13">
        <f>G28-INDEX($G$5:$G$82,MATCH(D28,$D$5:$D$82,0))</f>
        <v>0.0066087962962963</v>
      </c>
    </row>
    <row r="29" spans="1:10" ht="15" customHeight="1">
      <c r="A29" s="12">
        <v>25</v>
      </c>
      <c r="B29" s="37" t="s">
        <v>126</v>
      </c>
      <c r="C29" s="37" t="s">
        <v>63</v>
      </c>
      <c r="D29" s="43" t="s">
        <v>30</v>
      </c>
      <c r="E29" s="37" t="s">
        <v>127</v>
      </c>
      <c r="F29" s="38">
        <v>0.026805555555555555</v>
      </c>
      <c r="G29" s="38">
        <v>0.026805555555555555</v>
      </c>
      <c r="H29" s="12" t="str">
        <f t="shared" si="0"/>
        <v>3.52/km</v>
      </c>
      <c r="I29" s="13">
        <f t="shared" si="1"/>
        <v>0.00662037037037037</v>
      </c>
      <c r="J29" s="13">
        <f>G29-INDEX($G$5:$G$82,MATCH(D29,$D$5:$D$82,0))</f>
        <v>0.00662037037037037</v>
      </c>
    </row>
    <row r="30" spans="1:10" ht="15" customHeight="1">
      <c r="A30" s="12">
        <v>26</v>
      </c>
      <c r="B30" s="37" t="s">
        <v>68</v>
      </c>
      <c r="C30" s="37" t="s">
        <v>69</v>
      </c>
      <c r="D30" s="43" t="s">
        <v>30</v>
      </c>
      <c r="E30" s="37" t="s">
        <v>108</v>
      </c>
      <c r="F30" s="38">
        <v>0.02732638888888889</v>
      </c>
      <c r="G30" s="38">
        <v>0.02732638888888889</v>
      </c>
      <c r="H30" s="12" t="str">
        <f t="shared" si="0"/>
        <v>3.56/km</v>
      </c>
      <c r="I30" s="13">
        <f t="shared" si="1"/>
        <v>0.007141203703703705</v>
      </c>
      <c r="J30" s="13">
        <f>G30-INDEX($G$5:$G$82,MATCH(D30,$D$5:$D$82,0))</f>
        <v>0.007141203703703705</v>
      </c>
    </row>
    <row r="31" spans="1:10" ht="15" customHeight="1">
      <c r="A31" s="12">
        <v>27</v>
      </c>
      <c r="B31" s="37" t="s">
        <v>128</v>
      </c>
      <c r="C31" s="37" t="s">
        <v>129</v>
      </c>
      <c r="D31" s="43" t="s">
        <v>30</v>
      </c>
      <c r="E31" s="37" t="s">
        <v>130</v>
      </c>
      <c r="F31" s="38">
        <v>0.027349537037037037</v>
      </c>
      <c r="G31" s="38">
        <v>0.027349537037037037</v>
      </c>
      <c r="H31" s="12" t="str">
        <f t="shared" si="0"/>
        <v>3.56/km</v>
      </c>
      <c r="I31" s="13">
        <f t="shared" si="1"/>
        <v>0.007164351851851852</v>
      </c>
      <c r="J31" s="13">
        <f>G31-INDEX($G$5:$G$82,MATCH(D31,$D$5:$D$82,0))</f>
        <v>0.007164351851851852</v>
      </c>
    </row>
    <row r="32" spans="1:10" ht="15" customHeight="1">
      <c r="A32" s="12">
        <v>28</v>
      </c>
      <c r="B32" s="37" t="s">
        <v>131</v>
      </c>
      <c r="C32" s="37" t="s">
        <v>42</v>
      </c>
      <c r="D32" s="43" t="s">
        <v>30</v>
      </c>
      <c r="E32" s="37" t="s">
        <v>27</v>
      </c>
      <c r="F32" s="38">
        <v>0.027546296296296298</v>
      </c>
      <c r="G32" s="38">
        <v>0.027546296296296298</v>
      </c>
      <c r="H32" s="12" t="str">
        <f t="shared" si="0"/>
        <v>3.58/km</v>
      </c>
      <c r="I32" s="13">
        <f t="shared" si="1"/>
        <v>0.007361111111111113</v>
      </c>
      <c r="J32" s="13">
        <f>G32-INDEX($G$5:$G$82,MATCH(D32,$D$5:$D$82,0))</f>
        <v>0.007361111111111113</v>
      </c>
    </row>
    <row r="33" spans="1:10" ht="15" customHeight="1">
      <c r="A33" s="12">
        <v>29</v>
      </c>
      <c r="B33" s="37" t="s">
        <v>110</v>
      </c>
      <c r="C33" s="37" t="s">
        <v>16</v>
      </c>
      <c r="D33" s="43" t="s">
        <v>30</v>
      </c>
      <c r="E33" s="37" t="s">
        <v>27</v>
      </c>
      <c r="F33" s="38">
        <v>0.02755787037037037</v>
      </c>
      <c r="G33" s="38">
        <v>0.02755787037037037</v>
      </c>
      <c r="H33" s="12" t="str">
        <f t="shared" si="0"/>
        <v>3.58/km</v>
      </c>
      <c r="I33" s="13">
        <f t="shared" si="1"/>
        <v>0.007372685185185187</v>
      </c>
      <c r="J33" s="13">
        <f>G33-INDEX($G$5:$G$82,MATCH(D33,$D$5:$D$82,0))</f>
        <v>0.007372685185185187</v>
      </c>
    </row>
    <row r="34" spans="1:10" ht="15" customHeight="1">
      <c r="A34" s="12">
        <v>30</v>
      </c>
      <c r="B34" s="37" t="s">
        <v>132</v>
      </c>
      <c r="C34" s="37" t="s">
        <v>32</v>
      </c>
      <c r="D34" s="43" t="s">
        <v>30</v>
      </c>
      <c r="E34" s="37" t="s">
        <v>27</v>
      </c>
      <c r="F34" s="38">
        <v>0.027696759259259258</v>
      </c>
      <c r="G34" s="38">
        <v>0.027696759259259258</v>
      </c>
      <c r="H34" s="12" t="str">
        <f t="shared" si="0"/>
        <v>3.59/km</v>
      </c>
      <c r="I34" s="13">
        <f t="shared" si="1"/>
        <v>0.007511574074074073</v>
      </c>
      <c r="J34" s="13">
        <f>G34-INDEX($G$5:$G$82,MATCH(D34,$D$5:$D$82,0))</f>
        <v>0.007511574074074073</v>
      </c>
    </row>
    <row r="35" spans="1:10" ht="15" customHeight="1">
      <c r="A35" s="12">
        <v>31</v>
      </c>
      <c r="B35" s="37" t="s">
        <v>133</v>
      </c>
      <c r="C35" s="37" t="s">
        <v>32</v>
      </c>
      <c r="D35" s="43" t="s">
        <v>30</v>
      </c>
      <c r="E35" s="37" t="s">
        <v>134</v>
      </c>
      <c r="F35" s="38">
        <v>0.02784722222222222</v>
      </c>
      <c r="G35" s="38">
        <v>0.02784722222222222</v>
      </c>
      <c r="H35" s="12" t="str">
        <f t="shared" si="0"/>
        <v>4.01/km</v>
      </c>
      <c r="I35" s="13">
        <f t="shared" si="1"/>
        <v>0.007662037037037037</v>
      </c>
      <c r="J35" s="13">
        <f>G35-INDEX($G$5:$G$82,MATCH(D35,$D$5:$D$82,0))</f>
        <v>0.007662037037037037</v>
      </c>
    </row>
    <row r="36" spans="1:10" ht="15" customHeight="1">
      <c r="A36" s="12">
        <v>32</v>
      </c>
      <c r="B36" s="37" t="s">
        <v>87</v>
      </c>
      <c r="C36" s="37" t="s">
        <v>34</v>
      </c>
      <c r="D36" s="43" t="s">
        <v>30</v>
      </c>
      <c r="E36" s="37" t="s">
        <v>134</v>
      </c>
      <c r="F36" s="38">
        <v>0.027881944444444445</v>
      </c>
      <c r="G36" s="38">
        <v>0.027881944444444445</v>
      </c>
      <c r="H36" s="12" t="str">
        <f t="shared" si="0"/>
        <v>4.01/km</v>
      </c>
      <c r="I36" s="13">
        <f t="shared" si="1"/>
        <v>0.007696759259259261</v>
      </c>
      <c r="J36" s="13">
        <f>G36-INDEX($G$5:$G$82,MATCH(D36,$D$5:$D$82,0))</f>
        <v>0.007696759259259261</v>
      </c>
    </row>
    <row r="37" spans="1:10" ht="15" customHeight="1">
      <c r="A37" s="12">
        <v>33</v>
      </c>
      <c r="B37" s="37" t="s">
        <v>135</v>
      </c>
      <c r="C37" s="37" t="s">
        <v>19</v>
      </c>
      <c r="D37" s="43" t="s">
        <v>30</v>
      </c>
      <c r="E37" s="39" t="s">
        <v>134</v>
      </c>
      <c r="F37" s="38">
        <v>0.027916666666666666</v>
      </c>
      <c r="G37" s="38">
        <v>0.027916666666666666</v>
      </c>
      <c r="H37" s="12" t="str">
        <f t="shared" si="0"/>
        <v>4.01/km</v>
      </c>
      <c r="I37" s="13">
        <f t="shared" si="1"/>
        <v>0.0077314814814814815</v>
      </c>
      <c r="J37" s="13">
        <f>G37-INDEX($G$5:$G$82,MATCH(D37,$D$5:$D$82,0))</f>
        <v>0.0077314814814814815</v>
      </c>
    </row>
    <row r="38" spans="1:10" ht="15" customHeight="1">
      <c r="A38" s="12">
        <v>34</v>
      </c>
      <c r="B38" s="37" t="s">
        <v>136</v>
      </c>
      <c r="C38" s="37" t="s">
        <v>55</v>
      </c>
      <c r="D38" s="43" t="s">
        <v>30</v>
      </c>
      <c r="E38" s="37" t="s">
        <v>67</v>
      </c>
      <c r="F38" s="38">
        <v>0.02834490740740741</v>
      </c>
      <c r="G38" s="38">
        <v>0.02834490740740741</v>
      </c>
      <c r="H38" s="12" t="str">
        <f t="shared" si="0"/>
        <v>4.05/km</v>
      </c>
      <c r="I38" s="13">
        <f t="shared" si="1"/>
        <v>0.008159722222222224</v>
      </c>
      <c r="J38" s="13">
        <f>G38-INDEX($G$5:$G$82,MATCH(D38,$D$5:$D$82,0))</f>
        <v>0.008159722222222224</v>
      </c>
    </row>
    <row r="39" spans="1:10" ht="15" customHeight="1">
      <c r="A39" s="12">
        <v>35</v>
      </c>
      <c r="B39" s="37" t="s">
        <v>137</v>
      </c>
      <c r="C39" s="37" t="s">
        <v>20</v>
      </c>
      <c r="D39" s="43" t="s">
        <v>30</v>
      </c>
      <c r="E39" s="37" t="s">
        <v>127</v>
      </c>
      <c r="F39" s="38">
        <v>0.02869212962962963</v>
      </c>
      <c r="G39" s="38">
        <v>0.02869212962962963</v>
      </c>
      <c r="H39" s="12" t="str">
        <f t="shared" si="0"/>
        <v>4.08/km</v>
      </c>
      <c r="I39" s="13">
        <f t="shared" si="1"/>
        <v>0.008506944444444445</v>
      </c>
      <c r="J39" s="13">
        <f>G39-INDEX($G$5:$G$82,MATCH(D39,$D$5:$D$82,0))</f>
        <v>0.008506944444444445</v>
      </c>
    </row>
    <row r="40" spans="1:10" ht="15" customHeight="1">
      <c r="A40" s="12">
        <v>36</v>
      </c>
      <c r="B40" s="37" t="s">
        <v>138</v>
      </c>
      <c r="C40" s="37" t="s">
        <v>14</v>
      </c>
      <c r="D40" s="43" t="s">
        <v>30</v>
      </c>
      <c r="E40" s="37" t="s">
        <v>98</v>
      </c>
      <c r="F40" s="38">
        <v>0.02877314814814815</v>
      </c>
      <c r="G40" s="38">
        <v>0.02877314814814815</v>
      </c>
      <c r="H40" s="12" t="str">
        <f t="shared" si="0"/>
        <v>4.09/km</v>
      </c>
      <c r="I40" s="13">
        <f t="shared" si="1"/>
        <v>0.008587962962962964</v>
      </c>
      <c r="J40" s="13">
        <f>G40-INDEX($G$5:$G$82,MATCH(D40,$D$5:$D$82,0))</f>
        <v>0.008587962962962964</v>
      </c>
    </row>
    <row r="41" spans="1:10" ht="15" customHeight="1">
      <c r="A41" s="12">
        <v>37</v>
      </c>
      <c r="B41" s="37" t="s">
        <v>64</v>
      </c>
      <c r="C41" s="37" t="s">
        <v>32</v>
      </c>
      <c r="D41" s="43" t="s">
        <v>30</v>
      </c>
      <c r="E41" s="37" t="s">
        <v>139</v>
      </c>
      <c r="F41" s="38">
        <v>0.028796296296296296</v>
      </c>
      <c r="G41" s="38">
        <v>0.028796296296296296</v>
      </c>
      <c r="H41" s="12" t="str">
        <f t="shared" si="0"/>
        <v>4.09/km</v>
      </c>
      <c r="I41" s="13">
        <f t="shared" si="1"/>
        <v>0.008611111111111111</v>
      </c>
      <c r="J41" s="13">
        <f>G41-INDEX($G$5:$G$82,MATCH(D41,$D$5:$D$82,0))</f>
        <v>0.008611111111111111</v>
      </c>
    </row>
    <row r="42" spans="1:10" ht="15" customHeight="1">
      <c r="A42" s="12">
        <v>38</v>
      </c>
      <c r="B42" s="37" t="s">
        <v>49</v>
      </c>
      <c r="C42" s="37" t="s">
        <v>71</v>
      </c>
      <c r="D42" s="43" t="s">
        <v>30</v>
      </c>
      <c r="E42" s="37" t="s">
        <v>35</v>
      </c>
      <c r="F42" s="38">
        <v>0.02880787037037037</v>
      </c>
      <c r="G42" s="38">
        <v>0.02880787037037037</v>
      </c>
      <c r="H42" s="12" t="str">
        <f t="shared" si="0"/>
        <v>4.09/km</v>
      </c>
      <c r="I42" s="13">
        <f t="shared" si="1"/>
        <v>0.008622685185185185</v>
      </c>
      <c r="J42" s="13">
        <f>G42-INDEX($G$5:$G$82,MATCH(D42,$D$5:$D$82,0))</f>
        <v>0.008622685185185185</v>
      </c>
    </row>
    <row r="43" spans="1:10" ht="15" customHeight="1">
      <c r="A43" s="12">
        <v>39</v>
      </c>
      <c r="B43" s="37" t="s">
        <v>28</v>
      </c>
      <c r="C43" s="37" t="s">
        <v>140</v>
      </c>
      <c r="D43" s="43" t="s">
        <v>30</v>
      </c>
      <c r="E43" s="37" t="s">
        <v>35</v>
      </c>
      <c r="F43" s="38">
        <v>0.028842592592592593</v>
      </c>
      <c r="G43" s="38">
        <v>0.028842592592592593</v>
      </c>
      <c r="H43" s="12" t="str">
        <f t="shared" si="0"/>
        <v>4.09/km</v>
      </c>
      <c r="I43" s="13">
        <f t="shared" si="1"/>
        <v>0.008657407407407409</v>
      </c>
      <c r="J43" s="13">
        <f>G43-INDEX($G$5:$G$82,MATCH(D43,$D$5:$D$82,0))</f>
        <v>0.008657407407407409</v>
      </c>
    </row>
    <row r="44" spans="1:10" ht="15" customHeight="1">
      <c r="A44" s="12">
        <v>40</v>
      </c>
      <c r="B44" s="37" t="s">
        <v>141</v>
      </c>
      <c r="C44" s="37" t="s">
        <v>44</v>
      </c>
      <c r="D44" s="43" t="s">
        <v>30</v>
      </c>
      <c r="E44" s="37" t="s">
        <v>113</v>
      </c>
      <c r="F44" s="38">
        <v>0.028912037037037038</v>
      </c>
      <c r="G44" s="38">
        <v>0.028912037037037038</v>
      </c>
      <c r="H44" s="12" t="str">
        <f t="shared" si="0"/>
        <v>4.10/km</v>
      </c>
      <c r="I44" s="13">
        <f t="shared" si="1"/>
        <v>0.008726851851851854</v>
      </c>
      <c r="J44" s="13">
        <f>G44-INDEX($G$5:$G$82,MATCH(D44,$D$5:$D$82,0))</f>
        <v>0.008726851851851854</v>
      </c>
    </row>
    <row r="45" spans="1:10" ht="15" customHeight="1">
      <c r="A45" s="12">
        <v>41</v>
      </c>
      <c r="B45" s="37" t="s">
        <v>91</v>
      </c>
      <c r="C45" s="37" t="s">
        <v>25</v>
      </c>
      <c r="D45" s="43" t="s">
        <v>30</v>
      </c>
      <c r="E45" s="37" t="s">
        <v>36</v>
      </c>
      <c r="F45" s="38">
        <v>0.02900462962962963</v>
      </c>
      <c r="G45" s="38">
        <v>0.02900462962962963</v>
      </c>
      <c r="H45" s="12" t="str">
        <f t="shared" si="0"/>
        <v>4.11/km</v>
      </c>
      <c r="I45" s="13">
        <f t="shared" si="1"/>
        <v>0.008819444444444446</v>
      </c>
      <c r="J45" s="13">
        <f>G45-INDEX($G$5:$G$82,MATCH(D45,$D$5:$D$82,0))</f>
        <v>0.008819444444444446</v>
      </c>
    </row>
    <row r="46" spans="1:10" ht="15" customHeight="1">
      <c r="A46" s="12">
        <v>42</v>
      </c>
      <c r="B46" s="37" t="s">
        <v>57</v>
      </c>
      <c r="C46" s="37" t="s">
        <v>14</v>
      </c>
      <c r="D46" s="43" t="s">
        <v>30</v>
      </c>
      <c r="E46" s="37" t="s">
        <v>27</v>
      </c>
      <c r="F46" s="38">
        <v>0.02912037037037037</v>
      </c>
      <c r="G46" s="38">
        <v>0.02912037037037037</v>
      </c>
      <c r="H46" s="12" t="str">
        <f t="shared" si="0"/>
        <v>4.12/km</v>
      </c>
      <c r="I46" s="13">
        <f t="shared" si="1"/>
        <v>0.008935185185185185</v>
      </c>
      <c r="J46" s="13">
        <f>G46-INDEX($G$5:$G$82,MATCH(D46,$D$5:$D$82,0))</f>
        <v>0.008935185185185185</v>
      </c>
    </row>
    <row r="47" spans="1:10" ht="15" customHeight="1">
      <c r="A47" s="12">
        <v>43</v>
      </c>
      <c r="B47" s="37" t="s">
        <v>142</v>
      </c>
      <c r="C47" s="37" t="s">
        <v>86</v>
      </c>
      <c r="D47" s="43" t="s">
        <v>30</v>
      </c>
      <c r="E47" s="37" t="s">
        <v>113</v>
      </c>
      <c r="F47" s="38">
        <v>0.029560185185185186</v>
      </c>
      <c r="G47" s="38">
        <v>0.029560185185185186</v>
      </c>
      <c r="H47" s="12" t="str">
        <f t="shared" si="0"/>
        <v>4.15/km</v>
      </c>
      <c r="I47" s="13">
        <f t="shared" si="1"/>
        <v>0.009375000000000001</v>
      </c>
      <c r="J47" s="13">
        <f>G47-INDEX($G$5:$G$82,MATCH(D47,$D$5:$D$82,0))</f>
        <v>0.009375000000000001</v>
      </c>
    </row>
    <row r="48" spans="1:10" ht="15" customHeight="1">
      <c r="A48" s="12">
        <v>44</v>
      </c>
      <c r="B48" s="37" t="s">
        <v>92</v>
      </c>
      <c r="C48" s="37" t="s">
        <v>93</v>
      </c>
      <c r="D48" s="43" t="s">
        <v>30</v>
      </c>
      <c r="E48" s="37" t="s">
        <v>108</v>
      </c>
      <c r="F48" s="38">
        <v>0.02971064814814815</v>
      </c>
      <c r="G48" s="38">
        <v>0.02971064814814815</v>
      </c>
      <c r="H48" s="12" t="str">
        <f t="shared" si="0"/>
        <v>4.17/km</v>
      </c>
      <c r="I48" s="13">
        <f t="shared" si="1"/>
        <v>0.009525462962962965</v>
      </c>
      <c r="J48" s="13">
        <f>G48-INDEX($G$5:$G$82,MATCH(D48,$D$5:$D$82,0))</f>
        <v>0.009525462962962965</v>
      </c>
    </row>
    <row r="49" spans="1:10" ht="15" customHeight="1">
      <c r="A49" s="12">
        <v>45</v>
      </c>
      <c r="B49" s="37" t="s">
        <v>143</v>
      </c>
      <c r="C49" s="37" t="s">
        <v>21</v>
      </c>
      <c r="D49" s="43" t="s">
        <v>30</v>
      </c>
      <c r="E49" s="37" t="s">
        <v>113</v>
      </c>
      <c r="F49" s="38">
        <v>0.029768518518518517</v>
      </c>
      <c r="G49" s="38">
        <v>0.029768518518518517</v>
      </c>
      <c r="H49" s="12" t="str">
        <f t="shared" si="0"/>
        <v>4.17/km</v>
      </c>
      <c r="I49" s="13">
        <f t="shared" si="1"/>
        <v>0.009583333333333333</v>
      </c>
      <c r="J49" s="13">
        <f>G49-INDEX($G$5:$G$82,MATCH(D49,$D$5:$D$82,0))</f>
        <v>0.009583333333333333</v>
      </c>
    </row>
    <row r="50" spans="1:10" ht="15" customHeight="1">
      <c r="A50" s="12">
        <v>46</v>
      </c>
      <c r="B50" s="37" t="s">
        <v>144</v>
      </c>
      <c r="C50" s="37" t="s">
        <v>32</v>
      </c>
      <c r="D50" s="43" t="s">
        <v>30</v>
      </c>
      <c r="E50" s="37" t="s">
        <v>27</v>
      </c>
      <c r="F50" s="38">
        <v>0.029814814814814815</v>
      </c>
      <c r="G50" s="38">
        <v>0.029814814814814815</v>
      </c>
      <c r="H50" s="12" t="str">
        <f t="shared" si="0"/>
        <v>4.18/km</v>
      </c>
      <c r="I50" s="13">
        <f t="shared" si="1"/>
        <v>0.00962962962962963</v>
      </c>
      <c r="J50" s="13">
        <f>G50-INDEX($G$5:$G$82,MATCH(D50,$D$5:$D$82,0))</f>
        <v>0.00962962962962963</v>
      </c>
    </row>
    <row r="51" spans="1:10" ht="15" customHeight="1">
      <c r="A51" s="17">
        <v>47</v>
      </c>
      <c r="B51" s="45" t="s">
        <v>145</v>
      </c>
      <c r="C51" s="45" t="s">
        <v>146</v>
      </c>
      <c r="D51" s="46" t="s">
        <v>30</v>
      </c>
      <c r="E51" s="45" t="s">
        <v>23</v>
      </c>
      <c r="F51" s="47">
        <v>0.029965277777777778</v>
      </c>
      <c r="G51" s="47">
        <v>0.029965277777777778</v>
      </c>
      <c r="H51" s="17" t="str">
        <f t="shared" si="0"/>
        <v>4.19/km</v>
      </c>
      <c r="I51" s="27">
        <f t="shared" si="1"/>
        <v>0.009780092592592594</v>
      </c>
      <c r="J51" s="27">
        <f>G51-INDEX($G$5:$G$82,MATCH(D51,$D$5:$D$82,0))</f>
        <v>0.009780092592592594</v>
      </c>
    </row>
    <row r="52" spans="1:10" ht="15" customHeight="1">
      <c r="A52" s="12">
        <v>48</v>
      </c>
      <c r="B52" s="37" t="s">
        <v>147</v>
      </c>
      <c r="C52" s="37" t="s">
        <v>148</v>
      </c>
      <c r="D52" s="43" t="s">
        <v>30</v>
      </c>
      <c r="E52" s="39" t="s">
        <v>108</v>
      </c>
      <c r="F52" s="38">
        <v>0.03002314814814815</v>
      </c>
      <c r="G52" s="38">
        <v>0.03002314814814815</v>
      </c>
      <c r="H52" s="12" t="str">
        <f t="shared" si="0"/>
        <v>4.19/km</v>
      </c>
      <c r="I52" s="13">
        <f t="shared" si="1"/>
        <v>0.009837962962962965</v>
      </c>
      <c r="J52" s="13">
        <f>G52-INDEX($G$5:$G$82,MATCH(D52,$D$5:$D$82,0))</f>
        <v>0.009837962962962965</v>
      </c>
    </row>
    <row r="53" spans="1:10" ht="15" customHeight="1">
      <c r="A53" s="12">
        <v>49</v>
      </c>
      <c r="B53" s="37" t="s">
        <v>149</v>
      </c>
      <c r="C53" s="37" t="s">
        <v>65</v>
      </c>
      <c r="D53" s="43" t="s">
        <v>30</v>
      </c>
      <c r="E53" s="37" t="s">
        <v>134</v>
      </c>
      <c r="F53" s="38">
        <v>0.030416666666666668</v>
      </c>
      <c r="G53" s="38">
        <v>0.030416666666666668</v>
      </c>
      <c r="H53" s="12" t="str">
        <f t="shared" si="0"/>
        <v>4.23/km</v>
      </c>
      <c r="I53" s="13">
        <f t="shared" si="1"/>
        <v>0.010231481481481484</v>
      </c>
      <c r="J53" s="13">
        <f>G53-INDEX($G$5:$G$82,MATCH(D53,$D$5:$D$82,0))</f>
        <v>0.010231481481481484</v>
      </c>
    </row>
    <row r="54" spans="1:10" ht="15" customHeight="1">
      <c r="A54" s="12">
        <v>50</v>
      </c>
      <c r="B54" s="37" t="s">
        <v>75</v>
      </c>
      <c r="C54" s="37" t="s">
        <v>76</v>
      </c>
      <c r="D54" s="43" t="s">
        <v>30</v>
      </c>
      <c r="E54" s="37" t="s">
        <v>47</v>
      </c>
      <c r="F54" s="38">
        <v>0.030520833333333334</v>
      </c>
      <c r="G54" s="38">
        <v>0.030520833333333334</v>
      </c>
      <c r="H54" s="12" t="str">
        <f t="shared" si="0"/>
        <v>4.24/km</v>
      </c>
      <c r="I54" s="13">
        <f t="shared" si="1"/>
        <v>0.01033564814814815</v>
      </c>
      <c r="J54" s="13">
        <f>G54-INDEX($G$5:$G$82,MATCH(D54,$D$5:$D$82,0))</f>
        <v>0.01033564814814815</v>
      </c>
    </row>
    <row r="55" spans="1:10" ht="15" customHeight="1">
      <c r="A55" s="12">
        <v>51</v>
      </c>
      <c r="B55" s="37" t="s">
        <v>150</v>
      </c>
      <c r="C55" s="37" t="s">
        <v>151</v>
      </c>
      <c r="D55" s="43" t="s">
        <v>30</v>
      </c>
      <c r="E55" s="37" t="s">
        <v>113</v>
      </c>
      <c r="F55" s="38">
        <v>0.031099537037037037</v>
      </c>
      <c r="G55" s="38">
        <v>0.031099537037037037</v>
      </c>
      <c r="H55" s="12" t="str">
        <f t="shared" si="0"/>
        <v>4.29/km</v>
      </c>
      <c r="I55" s="13">
        <f t="shared" si="1"/>
        <v>0.010914351851851852</v>
      </c>
      <c r="J55" s="13">
        <f>G55-INDEX($G$5:$G$82,MATCH(D55,$D$5:$D$82,0))</f>
        <v>0.010914351851851852</v>
      </c>
    </row>
    <row r="56" spans="1:10" ht="15" customHeight="1">
      <c r="A56" s="12">
        <v>52</v>
      </c>
      <c r="B56" s="37" t="s">
        <v>152</v>
      </c>
      <c r="C56" s="37" t="s">
        <v>41</v>
      </c>
      <c r="D56" s="43" t="s">
        <v>30</v>
      </c>
      <c r="E56" s="37" t="s">
        <v>113</v>
      </c>
      <c r="F56" s="38">
        <v>0.031145833333333334</v>
      </c>
      <c r="G56" s="38">
        <v>0.031145833333333334</v>
      </c>
      <c r="H56" s="12" t="str">
        <f t="shared" si="0"/>
        <v>4.29/km</v>
      </c>
      <c r="I56" s="13">
        <f t="shared" si="1"/>
        <v>0.01096064814814815</v>
      </c>
      <c r="J56" s="13">
        <f>G56-INDEX($G$5:$G$82,MATCH(D56,$D$5:$D$82,0))</f>
        <v>0.01096064814814815</v>
      </c>
    </row>
    <row r="57" spans="1:10" ht="15" customHeight="1">
      <c r="A57" s="12">
        <v>53</v>
      </c>
      <c r="B57" s="37" t="s">
        <v>153</v>
      </c>
      <c r="C57" s="37" t="s">
        <v>33</v>
      </c>
      <c r="D57" s="43" t="s">
        <v>30</v>
      </c>
      <c r="E57" s="37" t="s">
        <v>108</v>
      </c>
      <c r="F57" s="38">
        <v>0.03138888888888889</v>
      </c>
      <c r="G57" s="38">
        <v>0.03138888888888889</v>
      </c>
      <c r="H57" s="12" t="str">
        <f t="shared" si="0"/>
        <v>4.31/km</v>
      </c>
      <c r="I57" s="13">
        <f t="shared" si="1"/>
        <v>0.011203703703703705</v>
      </c>
      <c r="J57" s="13">
        <f>G57-INDEX($G$5:$G$82,MATCH(D57,$D$5:$D$82,0))</f>
        <v>0.011203703703703705</v>
      </c>
    </row>
    <row r="58" spans="1:10" ht="15" customHeight="1">
      <c r="A58" s="12">
        <v>54</v>
      </c>
      <c r="B58" s="37" t="s">
        <v>154</v>
      </c>
      <c r="C58" s="37" t="s">
        <v>13</v>
      </c>
      <c r="D58" s="43" t="s">
        <v>30</v>
      </c>
      <c r="E58" s="37" t="s">
        <v>134</v>
      </c>
      <c r="F58" s="38">
        <v>0.03152777777777778</v>
      </c>
      <c r="G58" s="38">
        <v>0.03152777777777778</v>
      </c>
      <c r="H58" s="12" t="str">
        <f t="shared" si="0"/>
        <v>4.32/km</v>
      </c>
      <c r="I58" s="13">
        <f t="shared" si="1"/>
        <v>0.011342592592592595</v>
      </c>
      <c r="J58" s="13">
        <f>G58-INDEX($G$5:$G$82,MATCH(D58,$D$5:$D$82,0))</f>
        <v>0.011342592592592595</v>
      </c>
    </row>
    <row r="59" spans="1:10" ht="15" customHeight="1">
      <c r="A59" s="12">
        <v>55</v>
      </c>
      <c r="B59" s="37" t="s">
        <v>155</v>
      </c>
      <c r="C59" s="37" t="s">
        <v>26</v>
      </c>
      <c r="D59" s="43" t="s">
        <v>30</v>
      </c>
      <c r="E59" s="37" t="s">
        <v>113</v>
      </c>
      <c r="F59" s="38">
        <v>0.03180555555555555</v>
      </c>
      <c r="G59" s="38">
        <v>0.03180555555555555</v>
      </c>
      <c r="H59" s="12" t="str">
        <f t="shared" si="0"/>
        <v>4.35/km</v>
      </c>
      <c r="I59" s="13">
        <f t="shared" si="1"/>
        <v>0.011620370370370368</v>
      </c>
      <c r="J59" s="13">
        <f>G59-INDEX($G$5:$G$82,MATCH(D59,$D$5:$D$82,0))</f>
        <v>0.011620370370370368</v>
      </c>
    </row>
    <row r="60" spans="1:10" ht="15" customHeight="1">
      <c r="A60" s="12">
        <v>56</v>
      </c>
      <c r="B60" s="37" t="s">
        <v>156</v>
      </c>
      <c r="C60" s="37" t="s">
        <v>38</v>
      </c>
      <c r="D60" s="43" t="s">
        <v>30</v>
      </c>
      <c r="E60" s="37" t="s">
        <v>108</v>
      </c>
      <c r="F60" s="38">
        <v>0.03215277777777778</v>
      </c>
      <c r="G60" s="38">
        <v>0.03215277777777778</v>
      </c>
      <c r="H60" s="12" t="str">
        <f t="shared" si="0"/>
        <v>4.38/km</v>
      </c>
      <c r="I60" s="13">
        <f t="shared" si="1"/>
        <v>0.011967592592592596</v>
      </c>
      <c r="J60" s="13">
        <f>G60-INDEX($G$5:$G$82,MATCH(D60,$D$5:$D$82,0))</f>
        <v>0.011967592592592596</v>
      </c>
    </row>
    <row r="61" spans="1:10" ht="15" customHeight="1">
      <c r="A61" s="12">
        <v>57</v>
      </c>
      <c r="B61" s="37" t="s">
        <v>157</v>
      </c>
      <c r="C61" s="37" t="s">
        <v>51</v>
      </c>
      <c r="D61" s="43" t="s">
        <v>30</v>
      </c>
      <c r="E61" s="37" t="s">
        <v>108</v>
      </c>
      <c r="F61" s="38">
        <v>0.0330787037037037</v>
      </c>
      <c r="G61" s="38">
        <v>0.0330787037037037</v>
      </c>
      <c r="H61" s="12" t="str">
        <f t="shared" si="0"/>
        <v>4.46/km</v>
      </c>
      <c r="I61" s="13">
        <f t="shared" si="1"/>
        <v>0.012893518518518516</v>
      </c>
      <c r="J61" s="13">
        <f>G61-INDEX($G$5:$G$82,MATCH(D61,$D$5:$D$82,0))</f>
        <v>0.012893518518518516</v>
      </c>
    </row>
    <row r="62" spans="1:10" ht="15" customHeight="1">
      <c r="A62" s="12">
        <v>58</v>
      </c>
      <c r="B62" s="37" t="s">
        <v>50</v>
      </c>
      <c r="C62" s="37" t="s">
        <v>45</v>
      </c>
      <c r="D62" s="43" t="s">
        <v>30</v>
      </c>
      <c r="E62" s="37" t="s">
        <v>108</v>
      </c>
      <c r="F62" s="38">
        <v>0.0334375</v>
      </c>
      <c r="G62" s="38">
        <v>0.0334375</v>
      </c>
      <c r="H62" s="12" t="str">
        <f t="shared" si="0"/>
        <v>4.49/km</v>
      </c>
      <c r="I62" s="13">
        <f t="shared" si="1"/>
        <v>0.013252314814814817</v>
      </c>
      <c r="J62" s="13">
        <f>G62-INDEX($G$5:$G$82,MATCH(D62,$D$5:$D$82,0))</f>
        <v>0.013252314814814817</v>
      </c>
    </row>
    <row r="63" spans="1:10" ht="15" customHeight="1">
      <c r="A63" s="12">
        <v>59</v>
      </c>
      <c r="B63" s="37" t="s">
        <v>90</v>
      </c>
      <c r="C63" s="37" t="s">
        <v>18</v>
      </c>
      <c r="D63" s="43" t="s">
        <v>30</v>
      </c>
      <c r="E63" s="37" t="s">
        <v>158</v>
      </c>
      <c r="F63" s="38">
        <v>0.033680555555555554</v>
      </c>
      <c r="G63" s="38">
        <v>0.033680555555555554</v>
      </c>
      <c r="H63" s="12" t="str">
        <f t="shared" si="0"/>
        <v>4.51/km</v>
      </c>
      <c r="I63" s="13">
        <f t="shared" si="1"/>
        <v>0.01349537037037037</v>
      </c>
      <c r="J63" s="13">
        <f>G63-INDEX($G$5:$G$82,MATCH(D63,$D$5:$D$82,0))</f>
        <v>0.01349537037037037</v>
      </c>
    </row>
    <row r="64" spans="1:10" ht="15" customHeight="1">
      <c r="A64" s="12">
        <v>60</v>
      </c>
      <c r="B64" s="37" t="s">
        <v>159</v>
      </c>
      <c r="C64" s="37" t="s">
        <v>97</v>
      </c>
      <c r="D64" s="43" t="s">
        <v>30</v>
      </c>
      <c r="E64" s="37" t="s">
        <v>27</v>
      </c>
      <c r="F64" s="38">
        <v>0.033715277777777775</v>
      </c>
      <c r="G64" s="38">
        <v>0.033715277777777775</v>
      </c>
      <c r="H64" s="12" t="str">
        <f t="shared" si="0"/>
        <v>4.51/km</v>
      </c>
      <c r="I64" s="13">
        <f t="shared" si="1"/>
        <v>0.01353009259259259</v>
      </c>
      <c r="J64" s="13">
        <f>G64-INDEX($G$5:$G$82,MATCH(D64,$D$5:$D$82,0))</f>
        <v>0.01353009259259259</v>
      </c>
    </row>
    <row r="65" spans="1:10" ht="15" customHeight="1">
      <c r="A65" s="12">
        <v>61</v>
      </c>
      <c r="B65" s="37" t="s">
        <v>96</v>
      </c>
      <c r="C65" s="37" t="s">
        <v>160</v>
      </c>
      <c r="D65" s="43" t="s">
        <v>30</v>
      </c>
      <c r="E65" s="37" t="s">
        <v>161</v>
      </c>
      <c r="F65" s="38">
        <v>0.03400462962962963</v>
      </c>
      <c r="G65" s="38">
        <v>0.03400462962962963</v>
      </c>
      <c r="H65" s="12" t="str">
        <f t="shared" si="0"/>
        <v>4.54/km</v>
      </c>
      <c r="I65" s="13">
        <f t="shared" si="1"/>
        <v>0.013819444444444443</v>
      </c>
      <c r="J65" s="13">
        <f>G65-INDEX($G$5:$G$82,MATCH(D65,$D$5:$D$82,0))</f>
        <v>0.013819444444444443</v>
      </c>
    </row>
    <row r="66" spans="1:10" ht="15" customHeight="1">
      <c r="A66" s="12">
        <v>62</v>
      </c>
      <c r="B66" s="37" t="s">
        <v>162</v>
      </c>
      <c r="C66" s="37" t="s">
        <v>22</v>
      </c>
      <c r="D66" s="43" t="s">
        <v>30</v>
      </c>
      <c r="E66" s="37" t="s">
        <v>163</v>
      </c>
      <c r="F66" s="38">
        <v>0.03414351851851852</v>
      </c>
      <c r="G66" s="38">
        <v>0.03414351851851852</v>
      </c>
      <c r="H66" s="12" t="str">
        <f t="shared" si="0"/>
        <v>4.55/km</v>
      </c>
      <c r="I66" s="13">
        <f t="shared" si="1"/>
        <v>0.013958333333333333</v>
      </c>
      <c r="J66" s="13">
        <f>G66-INDEX($G$5:$G$82,MATCH(D66,$D$5:$D$82,0))</f>
        <v>0.013958333333333333</v>
      </c>
    </row>
    <row r="67" spans="1:10" ht="15" customHeight="1">
      <c r="A67" s="12">
        <v>63</v>
      </c>
      <c r="B67" s="37" t="s">
        <v>164</v>
      </c>
      <c r="C67" s="37" t="s">
        <v>32</v>
      </c>
      <c r="D67" s="43" t="s">
        <v>30</v>
      </c>
      <c r="E67" s="37" t="s">
        <v>24</v>
      </c>
      <c r="F67" s="38">
        <v>0.034375</v>
      </c>
      <c r="G67" s="38">
        <v>0.034375</v>
      </c>
      <c r="H67" s="12" t="str">
        <f t="shared" si="0"/>
        <v>4.57/km</v>
      </c>
      <c r="I67" s="13">
        <f t="shared" si="1"/>
        <v>0.014189814814814818</v>
      </c>
      <c r="J67" s="13">
        <f>G67-INDEX($G$5:$G$82,MATCH(D67,$D$5:$D$82,0))</f>
        <v>0.014189814814814818</v>
      </c>
    </row>
    <row r="68" spans="1:10" ht="15" customHeight="1">
      <c r="A68" s="12">
        <v>64</v>
      </c>
      <c r="B68" s="37" t="s">
        <v>165</v>
      </c>
      <c r="C68" s="37" t="s">
        <v>70</v>
      </c>
      <c r="D68" s="43" t="s">
        <v>30</v>
      </c>
      <c r="E68" s="37" t="s">
        <v>166</v>
      </c>
      <c r="F68" s="38">
        <v>0.03481481481481481</v>
      </c>
      <c r="G68" s="38">
        <v>0.03481481481481481</v>
      </c>
      <c r="H68" s="12" t="str">
        <f t="shared" si="0"/>
        <v>5.01/km</v>
      </c>
      <c r="I68" s="13">
        <f t="shared" si="1"/>
        <v>0.014629629629629628</v>
      </c>
      <c r="J68" s="13">
        <f>G68-INDEX($G$5:$G$82,MATCH(D68,$D$5:$D$82,0))</f>
        <v>0.014629629629629628</v>
      </c>
    </row>
    <row r="69" spans="1:10" ht="15" customHeight="1">
      <c r="A69" s="12">
        <v>65</v>
      </c>
      <c r="B69" s="37" t="s">
        <v>62</v>
      </c>
      <c r="C69" s="37" t="s">
        <v>60</v>
      </c>
      <c r="D69" s="43" t="s">
        <v>30</v>
      </c>
      <c r="E69" s="37" t="s">
        <v>167</v>
      </c>
      <c r="F69" s="38">
        <v>0.03530092592592592</v>
      </c>
      <c r="G69" s="38">
        <v>0.03530092592592592</v>
      </c>
      <c r="H69" s="12" t="str">
        <f t="shared" si="0"/>
        <v>5.05/km</v>
      </c>
      <c r="I69" s="13">
        <f t="shared" si="1"/>
        <v>0.015115740740740739</v>
      </c>
      <c r="J69" s="13">
        <f>G69-INDEX($G$5:$G$82,MATCH(D69,$D$5:$D$82,0))</f>
        <v>0.015115740740740739</v>
      </c>
    </row>
    <row r="70" spans="1:10" ht="15" customHeight="1">
      <c r="A70" s="12">
        <v>66</v>
      </c>
      <c r="B70" s="37" t="s">
        <v>73</v>
      </c>
      <c r="C70" s="37" t="s">
        <v>74</v>
      </c>
      <c r="D70" s="43" t="s">
        <v>30</v>
      </c>
      <c r="E70" s="37" t="s">
        <v>167</v>
      </c>
      <c r="F70" s="38">
        <v>0.03530092592592592</v>
      </c>
      <c r="G70" s="38">
        <v>0.03530092592592592</v>
      </c>
      <c r="H70" s="12" t="str">
        <f aca="true" t="shared" si="2" ref="H70:H78">TEXT(INT((HOUR(G70)*3600+MINUTE(G70)*60+SECOND(G70))/$J$3/60),"0")&amp;"."&amp;TEXT(MOD((HOUR(G70)*3600+MINUTE(G70)*60+SECOND(G70))/$J$3,60),"00")&amp;"/km"</f>
        <v>5.05/km</v>
      </c>
      <c r="I70" s="13">
        <f aca="true" t="shared" si="3" ref="I70:I78">G70-$G$5</f>
        <v>0.015115740740740739</v>
      </c>
      <c r="J70" s="13">
        <f>G70-INDEX($G$5:$G$82,MATCH(D70,$D$5:$D$82,0))</f>
        <v>0.015115740740740739</v>
      </c>
    </row>
    <row r="71" spans="1:10" ht="15" customHeight="1">
      <c r="A71" s="12">
        <v>67</v>
      </c>
      <c r="B71" s="37" t="s">
        <v>168</v>
      </c>
      <c r="C71" s="37" t="s">
        <v>15</v>
      </c>
      <c r="D71" s="43" t="s">
        <v>30</v>
      </c>
      <c r="E71" s="37" t="s">
        <v>106</v>
      </c>
      <c r="F71" s="38">
        <v>0.03537037037037037</v>
      </c>
      <c r="G71" s="38">
        <v>0.03537037037037037</v>
      </c>
      <c r="H71" s="12" t="str">
        <f t="shared" si="2"/>
        <v>5.06/km</v>
      </c>
      <c r="I71" s="13">
        <f t="shared" si="3"/>
        <v>0.015185185185185187</v>
      </c>
      <c r="J71" s="13">
        <f>G71-INDEX($G$5:$G$82,MATCH(D71,$D$5:$D$82,0))</f>
        <v>0.015185185185185187</v>
      </c>
    </row>
    <row r="72" spans="1:10" ht="15" customHeight="1">
      <c r="A72" s="12">
        <v>68</v>
      </c>
      <c r="B72" s="37" t="s">
        <v>169</v>
      </c>
      <c r="C72" s="37" t="s">
        <v>82</v>
      </c>
      <c r="D72" s="43" t="s">
        <v>30</v>
      </c>
      <c r="E72" s="39" t="s">
        <v>170</v>
      </c>
      <c r="F72" s="38">
        <v>0.037349537037037035</v>
      </c>
      <c r="G72" s="38">
        <v>0.037349537037037035</v>
      </c>
      <c r="H72" s="12" t="str">
        <f t="shared" si="2"/>
        <v>5.23/km</v>
      </c>
      <c r="I72" s="13">
        <f t="shared" si="3"/>
        <v>0.01716435185185185</v>
      </c>
      <c r="J72" s="13">
        <f>G72-INDEX($G$5:$G$82,MATCH(D72,$D$5:$D$82,0))</f>
        <v>0.01716435185185185</v>
      </c>
    </row>
    <row r="73" spans="1:10" ht="15" customHeight="1">
      <c r="A73" s="12">
        <v>69</v>
      </c>
      <c r="B73" s="37" t="s">
        <v>171</v>
      </c>
      <c r="C73" s="37" t="s">
        <v>59</v>
      </c>
      <c r="D73" s="43" t="s">
        <v>30</v>
      </c>
      <c r="E73" s="37" t="s">
        <v>27</v>
      </c>
      <c r="F73" s="38">
        <v>0.038113425925925926</v>
      </c>
      <c r="G73" s="38">
        <v>0.038113425925925926</v>
      </c>
      <c r="H73" s="12" t="str">
        <f t="shared" si="2"/>
        <v>5.29/km</v>
      </c>
      <c r="I73" s="13">
        <f t="shared" si="3"/>
        <v>0.01792824074074074</v>
      </c>
      <c r="J73" s="13">
        <f>G73-INDEX($G$5:$G$82,MATCH(D73,$D$5:$D$82,0))</f>
        <v>0.01792824074074074</v>
      </c>
    </row>
    <row r="74" spans="1:10" ht="15" customHeight="1">
      <c r="A74" s="12">
        <v>70</v>
      </c>
      <c r="B74" s="37" t="s">
        <v>80</v>
      </c>
      <c r="C74" s="37" t="s">
        <v>81</v>
      </c>
      <c r="D74" s="43" t="s">
        <v>30</v>
      </c>
      <c r="E74" s="37" t="s">
        <v>27</v>
      </c>
      <c r="F74" s="38">
        <v>0.03998842592592593</v>
      </c>
      <c r="G74" s="38">
        <v>0.03998842592592593</v>
      </c>
      <c r="H74" s="12" t="str">
        <f t="shared" si="2"/>
        <v>5.46/km</v>
      </c>
      <c r="I74" s="13">
        <f t="shared" si="3"/>
        <v>0.019803240740740743</v>
      </c>
      <c r="J74" s="13">
        <f>G74-INDEX($G$5:$G$82,MATCH(D74,$D$5:$D$82,0))</f>
        <v>0.019803240740740743</v>
      </c>
    </row>
    <row r="75" spans="1:10" ht="15" customHeight="1">
      <c r="A75" s="12">
        <v>71</v>
      </c>
      <c r="B75" s="37" t="s">
        <v>172</v>
      </c>
      <c r="C75" s="37" t="s">
        <v>173</v>
      </c>
      <c r="D75" s="43" t="s">
        <v>30</v>
      </c>
      <c r="E75" s="37" t="s">
        <v>134</v>
      </c>
      <c r="F75" s="38">
        <v>0.04023148148148148</v>
      </c>
      <c r="G75" s="38">
        <v>0.04023148148148148</v>
      </c>
      <c r="H75" s="12" t="str">
        <f t="shared" si="2"/>
        <v>5.48/km</v>
      </c>
      <c r="I75" s="13">
        <f t="shared" si="3"/>
        <v>0.020046296296296295</v>
      </c>
      <c r="J75" s="13">
        <f>G75-INDEX($G$5:$G$82,MATCH(D75,$D$5:$D$82,0))</f>
        <v>0.020046296296296295</v>
      </c>
    </row>
    <row r="76" spans="1:10" ht="15" customHeight="1">
      <c r="A76" s="12">
        <v>72</v>
      </c>
      <c r="B76" s="37" t="s">
        <v>174</v>
      </c>
      <c r="C76" s="37" t="s">
        <v>175</v>
      </c>
      <c r="D76" s="43" t="s">
        <v>30</v>
      </c>
      <c r="E76" s="37" t="s">
        <v>127</v>
      </c>
      <c r="F76" s="38">
        <v>0.04038194444444444</v>
      </c>
      <c r="G76" s="38">
        <v>0.04038194444444444</v>
      </c>
      <c r="H76" s="12" t="str">
        <f t="shared" si="2"/>
        <v>5.49/km</v>
      </c>
      <c r="I76" s="13">
        <f t="shared" si="3"/>
        <v>0.020196759259259258</v>
      </c>
      <c r="J76" s="13">
        <f>G76-INDEX($G$5:$G$82,MATCH(D76,$D$5:$D$82,0))</f>
        <v>0.020196759259259258</v>
      </c>
    </row>
    <row r="77" spans="1:10" ht="15" customHeight="1">
      <c r="A77" s="12">
        <v>73</v>
      </c>
      <c r="B77" s="37" t="s">
        <v>176</v>
      </c>
      <c r="C77" s="37" t="s">
        <v>72</v>
      </c>
      <c r="D77" s="43" t="s">
        <v>30</v>
      </c>
      <c r="E77" s="37" t="s">
        <v>134</v>
      </c>
      <c r="F77" s="38">
        <v>0.042199074074074076</v>
      </c>
      <c r="G77" s="38">
        <v>0.042199074074074076</v>
      </c>
      <c r="H77" s="12" t="str">
        <f t="shared" si="2"/>
        <v>6.05/km</v>
      </c>
      <c r="I77" s="13">
        <f t="shared" si="3"/>
        <v>0.022013888888888892</v>
      </c>
      <c r="J77" s="13">
        <f>G77-INDEX($G$5:$G$82,MATCH(D77,$D$5:$D$82,0))</f>
        <v>0.022013888888888892</v>
      </c>
    </row>
    <row r="78" spans="1:10" ht="15" customHeight="1">
      <c r="A78" s="12">
        <v>74</v>
      </c>
      <c r="B78" s="37" t="s">
        <v>83</v>
      </c>
      <c r="C78" s="37" t="s">
        <v>177</v>
      </c>
      <c r="D78" s="43" t="s">
        <v>30</v>
      </c>
      <c r="E78" s="37" t="s">
        <v>35</v>
      </c>
      <c r="F78" s="38">
        <v>0.04266203703703704</v>
      </c>
      <c r="G78" s="38">
        <v>0.04266203703703704</v>
      </c>
      <c r="H78" s="12" t="str">
        <f t="shared" si="2"/>
        <v>6.09/km</v>
      </c>
      <c r="I78" s="13">
        <f t="shared" si="3"/>
        <v>0.022476851851851855</v>
      </c>
      <c r="J78" s="13">
        <f>G78-INDEX($G$5:$G$82,MATCH(D78,$D$5:$D$82,0))</f>
        <v>0.022476851851851855</v>
      </c>
    </row>
    <row r="79" spans="1:10" ht="15" customHeight="1">
      <c r="A79" s="17">
        <v>75</v>
      </c>
      <c r="B79" s="45" t="s">
        <v>178</v>
      </c>
      <c r="C79" s="45" t="s">
        <v>13</v>
      </c>
      <c r="D79" s="46" t="s">
        <v>30</v>
      </c>
      <c r="E79" s="45" t="s">
        <v>23</v>
      </c>
      <c r="F79" s="47">
        <v>0.04275462962962963</v>
      </c>
      <c r="G79" s="47">
        <v>0.04275462962962963</v>
      </c>
      <c r="H79" s="17" t="str">
        <f>TEXT(INT((HOUR(G79)*3600+MINUTE(G79)*60+SECOND(G79))/$J$3/60),"0")&amp;"."&amp;TEXT(MOD((HOUR(G79)*3600+MINUTE(G79)*60+SECOND(G79))/$J$3,60),"00")&amp;"/km"</f>
        <v>6.09/km</v>
      </c>
      <c r="I79" s="27">
        <f>G79-$G$5</f>
        <v>0.022569444444444444</v>
      </c>
      <c r="J79" s="27">
        <f>G79-INDEX($G$5:$G$82,MATCH(D79,$D$5:$D$82,0))</f>
        <v>0.022569444444444444</v>
      </c>
    </row>
    <row r="80" spans="1:10" ht="15" customHeight="1">
      <c r="A80" s="17">
        <v>76</v>
      </c>
      <c r="B80" s="45" t="s">
        <v>179</v>
      </c>
      <c r="C80" s="45" t="s">
        <v>89</v>
      </c>
      <c r="D80" s="46" t="s">
        <v>30</v>
      </c>
      <c r="E80" s="45" t="s">
        <v>23</v>
      </c>
      <c r="F80" s="47">
        <v>0.0427662037037037</v>
      </c>
      <c r="G80" s="47">
        <v>0.0427662037037037</v>
      </c>
      <c r="H80" s="17" t="str">
        <f>TEXT(INT((HOUR(G80)*3600+MINUTE(G80)*60+SECOND(G80))/$J$3/60),"0")&amp;"."&amp;TEXT(MOD((HOUR(G80)*3600+MINUTE(G80)*60+SECOND(G80))/$J$3,60),"00")&amp;"/km"</f>
        <v>6.10/km</v>
      </c>
      <c r="I80" s="27">
        <f>G80-$G$5</f>
        <v>0.022581018518518518</v>
      </c>
      <c r="J80" s="27">
        <f>G80-INDEX($G$5:$G$82,MATCH(D80,$D$5:$D$82,0))</f>
        <v>0.022581018518518518</v>
      </c>
    </row>
    <row r="81" spans="1:10" ht="15" customHeight="1">
      <c r="A81" s="12">
        <v>77</v>
      </c>
      <c r="B81" s="37" t="s">
        <v>180</v>
      </c>
      <c r="C81" s="37" t="s">
        <v>89</v>
      </c>
      <c r="D81" s="43" t="s">
        <v>30</v>
      </c>
      <c r="E81" s="37" t="s">
        <v>181</v>
      </c>
      <c r="F81" s="38">
        <v>0.04356481481481481</v>
      </c>
      <c r="G81" s="38">
        <v>0.04356481481481481</v>
      </c>
      <c r="H81" s="12" t="str">
        <f>TEXT(INT((HOUR(G81)*3600+MINUTE(G81)*60+SECOND(G81))/$J$3/60),"0")&amp;"."&amp;TEXT(MOD((HOUR(G81)*3600+MINUTE(G81)*60+SECOND(G81))/$J$3,60),"00")&amp;"/km"</f>
        <v>6.16/km</v>
      </c>
      <c r="I81" s="13">
        <f>G81-$G$5</f>
        <v>0.02337962962962963</v>
      </c>
      <c r="J81" s="13">
        <f>G81-INDEX($G$5:$G$82,MATCH(D81,$D$5:$D$82,0))</f>
        <v>0.02337962962962963</v>
      </c>
    </row>
    <row r="82" spans="1:10" ht="15" customHeight="1">
      <c r="A82" s="20">
        <v>78</v>
      </c>
      <c r="B82" s="40" t="s">
        <v>39</v>
      </c>
      <c r="C82" s="40" t="s">
        <v>17</v>
      </c>
      <c r="D82" s="44" t="s">
        <v>30</v>
      </c>
      <c r="E82" s="40" t="s">
        <v>134</v>
      </c>
      <c r="F82" s="41">
        <v>0.04675925925925926</v>
      </c>
      <c r="G82" s="41">
        <v>0.04675925925925926</v>
      </c>
      <c r="H82" s="20" t="str">
        <f>TEXT(INT((HOUR(G82)*3600+MINUTE(G82)*60+SECOND(G82))/$J$3/60),"0")&amp;"."&amp;TEXT(MOD((HOUR(G82)*3600+MINUTE(G82)*60+SECOND(G82))/$J$3,60),"00")&amp;"/km"</f>
        <v>6.44/km</v>
      </c>
      <c r="I82" s="26">
        <f>G82-$G$5</f>
        <v>0.026574074074074073</v>
      </c>
      <c r="J82" s="26">
        <f>G82-INDEX($G$5:$G$82,MATCH(D82,$D$5:$D$82,0))</f>
        <v>0.026574074074074073</v>
      </c>
    </row>
  </sheetData>
  <sheetProtection/>
  <autoFilter ref="A4:J8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Trofeo Todaro Sport </v>
      </c>
      <c r="B1" s="32"/>
      <c r="C1" s="33"/>
    </row>
    <row r="2" spans="1:3" ht="24" customHeight="1">
      <c r="A2" s="29" t="str">
        <f>Individuale!A2</f>
        <v>5ª edizione</v>
      </c>
      <c r="B2" s="29"/>
      <c r="C2" s="29"/>
    </row>
    <row r="3" spans="1:3" ht="24" customHeight="1">
      <c r="A3" s="34" t="str">
        <f>Individuale!A3</f>
        <v>Ladispoli (RM) Italia - Domenica 19/10/2014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134</v>
      </c>
      <c r="C5" s="22">
        <v>8</v>
      </c>
    </row>
    <row r="6" spans="1:3" ht="15" customHeight="1">
      <c r="A6" s="12">
        <v>2</v>
      </c>
      <c r="B6" s="16" t="s">
        <v>113</v>
      </c>
      <c r="C6" s="23">
        <v>8</v>
      </c>
    </row>
    <row r="7" spans="1:3" ht="15" customHeight="1">
      <c r="A7" s="12">
        <v>3</v>
      </c>
      <c r="B7" s="16" t="s">
        <v>108</v>
      </c>
      <c r="C7" s="23">
        <v>8</v>
      </c>
    </row>
    <row r="8" spans="1:3" ht="15" customHeight="1">
      <c r="A8" s="12">
        <v>4</v>
      </c>
      <c r="B8" s="16" t="s">
        <v>35</v>
      </c>
      <c r="C8" s="23">
        <v>6</v>
      </c>
    </row>
    <row r="9" spans="1:3" ht="15" customHeight="1">
      <c r="A9" s="17">
        <v>5</v>
      </c>
      <c r="B9" s="18" t="s">
        <v>23</v>
      </c>
      <c r="C9" s="25">
        <v>3</v>
      </c>
    </row>
    <row r="10" spans="1:3" ht="15" customHeight="1">
      <c r="A10" s="12">
        <v>6</v>
      </c>
      <c r="B10" s="16" t="s">
        <v>127</v>
      </c>
      <c r="C10" s="23">
        <v>3</v>
      </c>
    </row>
    <row r="11" spans="1:3" ht="15" customHeight="1">
      <c r="A11" s="12">
        <v>7</v>
      </c>
      <c r="B11" s="16" t="s">
        <v>114</v>
      </c>
      <c r="C11" s="23">
        <v>2</v>
      </c>
    </row>
    <row r="12" spans="1:3" ht="15" customHeight="1">
      <c r="A12" s="12">
        <v>8</v>
      </c>
      <c r="B12" s="16" t="s">
        <v>47</v>
      </c>
      <c r="C12" s="23">
        <v>2</v>
      </c>
    </row>
    <row r="13" spans="1:3" ht="15" customHeight="1">
      <c r="A13" s="12">
        <v>9</v>
      </c>
      <c r="B13" s="16" t="s">
        <v>98</v>
      </c>
      <c r="C13" s="23">
        <v>2</v>
      </c>
    </row>
    <row r="14" spans="1:3" ht="15" customHeight="1">
      <c r="A14" s="12">
        <v>10</v>
      </c>
      <c r="B14" s="16" t="s">
        <v>167</v>
      </c>
      <c r="C14" s="23">
        <v>2</v>
      </c>
    </row>
    <row r="15" spans="1:3" ht="15" customHeight="1">
      <c r="A15" s="12">
        <v>11</v>
      </c>
      <c r="B15" s="16" t="s">
        <v>106</v>
      </c>
      <c r="C15" s="23">
        <v>2</v>
      </c>
    </row>
    <row r="16" spans="1:3" ht="15" customHeight="1">
      <c r="A16" s="12">
        <v>12</v>
      </c>
      <c r="B16" s="16" t="s">
        <v>24</v>
      </c>
      <c r="C16" s="23">
        <v>2</v>
      </c>
    </row>
    <row r="17" spans="1:3" ht="15" customHeight="1">
      <c r="A17" s="12">
        <v>13</v>
      </c>
      <c r="B17" s="16" t="s">
        <v>119</v>
      </c>
      <c r="C17" s="23">
        <v>1</v>
      </c>
    </row>
    <row r="18" spans="1:3" ht="15" customHeight="1">
      <c r="A18" s="12">
        <v>14</v>
      </c>
      <c r="B18" s="16" t="s">
        <v>100</v>
      </c>
      <c r="C18" s="23">
        <v>1</v>
      </c>
    </row>
    <row r="19" spans="1:3" ht="15" customHeight="1">
      <c r="A19" s="12">
        <v>15</v>
      </c>
      <c r="B19" s="16" t="s">
        <v>104</v>
      </c>
      <c r="C19" s="23">
        <v>1</v>
      </c>
    </row>
    <row r="20" spans="1:3" ht="15" customHeight="1">
      <c r="A20" s="12">
        <v>16</v>
      </c>
      <c r="B20" s="16" t="s">
        <v>120</v>
      </c>
      <c r="C20" s="23">
        <v>1</v>
      </c>
    </row>
    <row r="21" spans="1:3" ht="15" customHeight="1">
      <c r="A21" s="12">
        <v>17</v>
      </c>
      <c r="B21" s="16" t="s">
        <v>36</v>
      </c>
      <c r="C21" s="23">
        <v>1</v>
      </c>
    </row>
    <row r="22" spans="1:3" ht="15" customHeight="1">
      <c r="A22" s="12">
        <v>18</v>
      </c>
      <c r="B22" s="16" t="s">
        <v>161</v>
      </c>
      <c r="C22" s="23">
        <v>1</v>
      </c>
    </row>
    <row r="23" spans="1:3" ht="15" customHeight="1">
      <c r="A23" s="12">
        <v>19</v>
      </c>
      <c r="B23" s="16" t="s">
        <v>130</v>
      </c>
      <c r="C23" s="23">
        <v>1</v>
      </c>
    </row>
    <row r="24" spans="1:3" ht="15" customHeight="1">
      <c r="A24" s="12">
        <v>20</v>
      </c>
      <c r="B24" s="16" t="s">
        <v>67</v>
      </c>
      <c r="C24" s="23">
        <v>1</v>
      </c>
    </row>
    <row r="25" spans="1:3" ht="15" customHeight="1">
      <c r="A25" s="12">
        <v>21</v>
      </c>
      <c r="B25" s="16" t="s">
        <v>115</v>
      </c>
      <c r="C25" s="23">
        <v>1</v>
      </c>
    </row>
    <row r="26" spans="1:3" ht="15" customHeight="1">
      <c r="A26" s="12">
        <v>22</v>
      </c>
      <c r="B26" s="16" t="s">
        <v>163</v>
      </c>
      <c r="C26" s="23">
        <v>1</v>
      </c>
    </row>
    <row r="27" spans="1:3" ht="15" customHeight="1">
      <c r="A27" s="12">
        <v>23</v>
      </c>
      <c r="B27" s="16" t="s">
        <v>139</v>
      </c>
      <c r="C27" s="23">
        <v>1</v>
      </c>
    </row>
    <row r="28" spans="1:3" ht="15" customHeight="1">
      <c r="A28" s="12">
        <v>24</v>
      </c>
      <c r="B28" s="16" t="s">
        <v>170</v>
      </c>
      <c r="C28" s="23">
        <v>1</v>
      </c>
    </row>
    <row r="29" spans="1:3" ht="15" customHeight="1">
      <c r="A29" s="12">
        <v>25</v>
      </c>
      <c r="B29" s="16" t="s">
        <v>166</v>
      </c>
      <c r="C29" s="23">
        <v>1</v>
      </c>
    </row>
    <row r="30" spans="1:3" ht="15" customHeight="1">
      <c r="A30" s="12">
        <v>26</v>
      </c>
      <c r="B30" s="16" t="s">
        <v>111</v>
      </c>
      <c r="C30" s="23">
        <v>1</v>
      </c>
    </row>
    <row r="31" spans="1:3" ht="15" customHeight="1">
      <c r="A31" s="12">
        <v>27</v>
      </c>
      <c r="B31" s="16" t="s">
        <v>123</v>
      </c>
      <c r="C31" s="23">
        <v>1</v>
      </c>
    </row>
    <row r="32" spans="1:3" ht="15" customHeight="1">
      <c r="A32" s="12">
        <v>28</v>
      </c>
      <c r="B32" s="16" t="s">
        <v>181</v>
      </c>
      <c r="C32" s="23">
        <v>1</v>
      </c>
    </row>
    <row r="33" spans="1:3" ht="15" customHeight="1">
      <c r="A33" s="12">
        <v>29</v>
      </c>
      <c r="B33" s="16" t="s">
        <v>88</v>
      </c>
      <c r="C33" s="23">
        <v>1</v>
      </c>
    </row>
    <row r="34" spans="1:3" ht="15" customHeight="1">
      <c r="A34" s="12">
        <v>30</v>
      </c>
      <c r="B34" s="16" t="s">
        <v>94</v>
      </c>
      <c r="C34" s="23">
        <v>1</v>
      </c>
    </row>
    <row r="35" spans="1:3" ht="15" customHeight="1">
      <c r="A35" s="12">
        <v>31</v>
      </c>
      <c r="B35" s="16" t="s">
        <v>158</v>
      </c>
      <c r="C35" s="23">
        <v>1</v>
      </c>
    </row>
    <row r="36" spans="1:3" ht="15" customHeight="1">
      <c r="A36" s="12">
        <v>32</v>
      </c>
      <c r="B36" s="16" t="s">
        <v>117</v>
      </c>
      <c r="C36" s="23">
        <v>1</v>
      </c>
    </row>
    <row r="37" spans="1:3" ht="15" customHeight="1">
      <c r="A37" s="20">
        <v>33</v>
      </c>
      <c r="B37" s="21" t="s">
        <v>27</v>
      </c>
      <c r="C37" s="24">
        <v>10</v>
      </c>
    </row>
    <row r="38" ht="12.75">
      <c r="C38" s="2">
        <f>SUM(C5:C37)</f>
        <v>78</v>
      </c>
    </row>
  </sheetData>
  <sheetProtection/>
  <autoFilter ref="A4:C5">
    <sortState ref="A5:C38">
      <sortCondition descending="1" sortBy="value" ref="C5:C3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2014-10-27T15:18:20Z</dcterms:modified>
  <cp:category/>
  <cp:version/>
  <cp:contentType/>
  <cp:contentStatus/>
</cp:coreProperties>
</file>